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3\"/>
    </mc:Choice>
  </mc:AlternateContent>
  <xr:revisionPtr revIDLastSave="0" documentId="13_ncr:1_{0BC871CC-5D2D-4061-A92E-DE313A2231AC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M51" i="7"/>
  <c r="M50" i="7"/>
  <c r="B12" i="2"/>
  <c r="B3" i="7" s="1"/>
  <c r="B11" i="2"/>
  <c r="B4" i="7" s="1"/>
  <c r="B10" i="2"/>
  <c r="D3" i="7" s="1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36" i="10" s="1"/>
  <c r="C32" i="4"/>
  <c r="B32" i="4"/>
  <c r="A32" i="4"/>
  <c r="AB31" i="4"/>
  <c r="AA31" i="4"/>
  <c r="D35" i="10" s="1"/>
  <c r="C31" i="4"/>
  <c r="B31" i="4"/>
  <c r="A31" i="4"/>
  <c r="AB30" i="4"/>
  <c r="AA30" i="4"/>
  <c r="D34" i="10" s="1"/>
  <c r="C30" i="4"/>
  <c r="B30" i="4"/>
  <c r="A30" i="4"/>
  <c r="AB29" i="4"/>
  <c r="AA29" i="4"/>
  <c r="D33" i="10" s="1"/>
  <c r="C29" i="4"/>
  <c r="B29" i="4"/>
  <c r="A29" i="4"/>
  <c r="AB28" i="4"/>
  <c r="AA28" i="4"/>
  <c r="D32" i="10" s="1"/>
  <c r="C28" i="4"/>
  <c r="B28" i="4"/>
  <c r="A28" i="4"/>
  <c r="AB27" i="4"/>
  <c r="AA27" i="4"/>
  <c r="D31" i="10" s="1"/>
  <c r="C27" i="4"/>
  <c r="B27" i="4"/>
  <c r="A27" i="4"/>
  <c r="AB26" i="4"/>
  <c r="AA26" i="4"/>
  <c r="D30" i="10" s="1"/>
  <c r="C26" i="4"/>
  <c r="B26" i="4"/>
  <c r="A26" i="4"/>
  <c r="AB25" i="4"/>
  <c r="AA25" i="4"/>
  <c r="D29" i="10" s="1"/>
  <c r="C25" i="4"/>
  <c r="B25" i="4"/>
  <c r="A25" i="4"/>
  <c r="AB24" i="4"/>
  <c r="AA24" i="4"/>
  <c r="D28" i="10" s="1"/>
  <c r="C24" i="4"/>
  <c r="B24" i="4"/>
  <c r="A24" i="4"/>
  <c r="AB23" i="4"/>
  <c r="AA23" i="4"/>
  <c r="D27" i="10" s="1"/>
  <c r="C23" i="4"/>
  <c r="B23" i="4"/>
  <c r="A23" i="4"/>
  <c r="AB22" i="4"/>
  <c r="AA22" i="4"/>
  <c r="D26" i="10" s="1"/>
  <c r="C22" i="4"/>
  <c r="B22" i="4"/>
  <c r="A22" i="4"/>
  <c r="AB21" i="4"/>
  <c r="AA21" i="4"/>
  <c r="D25" i="10" s="1"/>
  <c r="C21" i="4"/>
  <c r="B21" i="4"/>
  <c r="A21" i="4"/>
  <c r="AB20" i="4"/>
  <c r="AA20" i="4"/>
  <c r="D24" i="10" s="1"/>
  <c r="C20" i="4"/>
  <c r="B20" i="4"/>
  <c r="A20" i="4"/>
  <c r="AB19" i="4"/>
  <c r="AA19" i="4"/>
  <c r="D23" i="10" s="1"/>
  <c r="C19" i="4"/>
  <c r="B19" i="4"/>
  <c r="A19" i="4"/>
  <c r="AB18" i="4"/>
  <c r="AA18" i="4"/>
  <c r="D22" i="10" s="1"/>
  <c r="C18" i="4"/>
  <c r="B18" i="4"/>
  <c r="A18" i="4"/>
  <c r="AB17" i="4"/>
  <c r="AA17" i="4"/>
  <c r="D21" i="10" s="1"/>
  <c r="C17" i="4"/>
  <c r="B17" i="4"/>
  <c r="A17" i="4"/>
  <c r="AB16" i="4"/>
  <c r="AA16" i="4"/>
  <c r="D20" i="10" s="1"/>
  <c r="C16" i="4"/>
  <c r="B16" i="4"/>
  <c r="A16" i="4"/>
  <c r="AB15" i="4"/>
  <c r="AA15" i="4"/>
  <c r="D19" i="10" s="1"/>
  <c r="C15" i="4"/>
  <c r="B15" i="4"/>
  <c r="A15" i="4"/>
  <c r="AB14" i="4"/>
  <c r="AA14" i="4"/>
  <c r="D18" i="10" s="1"/>
  <c r="C14" i="4"/>
  <c r="B14" i="4"/>
  <c r="A14" i="4"/>
  <c r="AB13" i="4"/>
  <c r="AA13" i="4"/>
  <c r="D17" i="10" s="1"/>
  <c r="C13" i="4"/>
  <c r="B13" i="4"/>
  <c r="A13" i="4"/>
  <c r="AB12" i="4"/>
  <c r="AA12" i="4"/>
  <c r="C12" i="4"/>
  <c r="B12" i="4"/>
  <c r="A12" i="4"/>
  <c r="AB11" i="4"/>
  <c r="AA11" i="4"/>
  <c r="D15" i="10" s="1"/>
  <c r="C11" i="4"/>
  <c r="B11" i="4"/>
  <c r="A11" i="4"/>
  <c r="AB10" i="4"/>
  <c r="AA10" i="4"/>
  <c r="D14" i="10" s="1"/>
  <c r="C10" i="4"/>
  <c r="B10" i="4"/>
  <c r="A10" i="4"/>
  <c r="AB9" i="4"/>
  <c r="AA9" i="4"/>
  <c r="D13" i="10" s="1"/>
  <c r="C9" i="4"/>
  <c r="B9" i="4"/>
  <c r="A9" i="4"/>
  <c r="AB8" i="4"/>
  <c r="AA8" i="4"/>
  <c r="D12" i="10" s="1"/>
  <c r="C8" i="4"/>
  <c r="B8" i="4"/>
  <c r="A8" i="4"/>
  <c r="AB7" i="4"/>
  <c r="AA7" i="4"/>
  <c r="D11" i="10" s="1"/>
  <c r="C7" i="4"/>
  <c r="B7" i="4"/>
  <c r="A7" i="4"/>
  <c r="AB6" i="4"/>
  <c r="AA6" i="4"/>
  <c r="D10" i="10" s="1"/>
  <c r="C6" i="4"/>
  <c r="B6" i="4"/>
  <c r="A6" i="4"/>
  <c r="AB5" i="4"/>
  <c r="AA5" i="4"/>
  <c r="D9" i="10" s="1"/>
  <c r="C5" i="4"/>
  <c r="B5" i="4"/>
  <c r="A5" i="4"/>
  <c r="AB4" i="4"/>
  <c r="AA4" i="4"/>
  <c r="D8" i="10" s="1"/>
  <c r="C4" i="4"/>
  <c r="B4" i="4"/>
  <c r="A4" i="4"/>
  <c r="AB3" i="4"/>
  <c r="AA3" i="4"/>
  <c r="D7" i="10" s="1"/>
  <c r="C3" i="4"/>
  <c r="B3" i="4"/>
  <c r="A3" i="4"/>
  <c r="AB2" i="4"/>
  <c r="AA2" i="4"/>
  <c r="D6" i="10" s="1"/>
  <c r="C2" i="4"/>
  <c r="B2" i="4"/>
  <c r="A2" i="4"/>
  <c r="B4" i="2"/>
  <c r="M3" i="7" s="1"/>
  <c r="N36" i="7" l="1"/>
  <c r="N44" i="7"/>
  <c r="N41" i="7"/>
  <c r="N39" i="7"/>
  <c r="N37" i="7"/>
  <c r="M48" i="7"/>
  <c r="B1" i="7"/>
  <c r="N47" i="7"/>
  <c r="N35" i="7"/>
  <c r="M35" i="7" s="1"/>
  <c r="D16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F6" i="10" l="1"/>
  <c r="B43" i="7"/>
</calcChain>
</file>

<file path=xl/sharedStrings.xml><?xml version="1.0" encoding="utf-8"?>
<sst xmlns="http://schemas.openxmlformats.org/spreadsheetml/2006/main" count="456" uniqueCount="325">
  <si>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</si>
  <si>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</si>
  <si>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</si>
  <si>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</si>
  <si>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</si>
  <si>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</si>
  <si>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</si>
  <si>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</si>
  <si>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</si>
  <si>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</si>
  <si>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</si>
  <si>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</si>
  <si>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</si>
  <si>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</si>
  <si>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</si>
  <si>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</si>
  <si>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</si>
  <si>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</si>
  <si>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</si>
  <si>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</si>
  <si>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</si>
  <si>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</si>
  <si>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</si>
  <si>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</si>
  <si>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</si>
  <si>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</si>
  <si>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</si>
  <si>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</si>
  <si>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</si>
  <si>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</si>
  <si>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</si>
  <si>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</si>
  <si>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</si>
  <si>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</si>
  <si>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</si>
  <si>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</si>
  <si>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</si>
  <si>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</si>
  <si>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</si>
  <si>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</si>
  <si>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</si>
  <si>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</si>
  <si>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</si>
  <si>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</si>
  <si>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</si>
  <si>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</si>
  <si>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</si>
  <si>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</si>
  <si>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</si>
  <si>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</si>
  <si>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</si>
  <si>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</si>
  <si>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</si>
  <si>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</si>
  <si>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</si>
  <si>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</si>
  <si>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</si>
  <si>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</si>
  <si>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</si>
  <si>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</si>
  <si>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</si>
  <si>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</si>
  <si>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</si>
  <si>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</si>
  <si>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</si>
  <si>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</si>
  <si>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</si>
  <si>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</si>
  <si>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</si>
  <si>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</si>
  <si>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</si>
  <si>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</si>
  <si>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</si>
  <si>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</si>
  <si>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</si>
  <si>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</si>
  <si>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</si>
  <si>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</si>
  <si>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</si>
  <si>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</si>
  <si>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</si>
  <si>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</si>
  <si>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</si>
  <si>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</si>
  <si>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</si>
  <si>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</si>
  <si>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</si>
  <si>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</si>
  <si>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</si>
  <si>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</si>
  <si>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</si>
  <si>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</si>
  <si>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</si>
  <si>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</si>
  <si>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</si>
  <si>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</si>
  <si>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</si>
  <si>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</si>
  <si>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</si>
  <si>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</si>
  <si>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</si>
  <si>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</si>
  <si>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</si>
  <si>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</si>
  <si>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</si>
  <si>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</si>
  <si>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</si>
  <si>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</si>
  <si>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</si>
  <si>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</si>
  <si>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</si>
  <si>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</si>
  <si>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</si>
  <si>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</si>
  <si>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</si>
  <si>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</si>
  <si>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</si>
  <si>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</si>
  <si>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</si>
  <si>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</si>
  <si>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</si>
  <si>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</si>
  <si>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</si>
  <si>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</si>
  <si>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</si>
  <si>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</si>
  <si>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</si>
  <si>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</si>
  <si>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</si>
  <si>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</si>
  <si>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</si>
  <si>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</si>
  <si>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</si>
  <si>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</si>
  <si>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</si>
  <si>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</si>
  <si>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</si>
  <si>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</si>
  <si>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</si>
  <si>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</si>
  <si>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</si>
  <si>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</si>
  <si>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</si>
  <si>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</si>
  <si>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</si>
  <si>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</si>
  <si>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</si>
  <si>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</si>
  <si>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</si>
  <si>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</si>
  <si>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</si>
  <si>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</si>
  <si>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</si>
  <si>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</si>
  <si>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</si>
  <si>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</si>
  <si>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</si>
  <si>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</si>
  <si>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</si>
  <si>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</si>
  <si>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</si>
  <si>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</si>
  <si>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</si>
  <si>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</si>
  <si>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</si>
  <si>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</si>
  <si>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</si>
  <si>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</si>
  <si>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</si>
  <si>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</si>
  <si>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</si>
  <si>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</si>
  <si>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</si>
  <si>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</si>
  <si>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</si>
  <si>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</si>
  <si>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</si>
  <si>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</si>
  <si>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</si>
  <si>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</si>
  <si>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</si>
  <si>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</si>
  <si>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</si>
  <si>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</si>
  <si>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</si>
  <si>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</si>
  <si>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</si>
  <si>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</si>
  <si>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</si>
  <si>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</si>
  <si>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</si>
  <si>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</si>
  <si>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</si>
  <si>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</si>
  <si>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</si>
  <si>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</si>
  <si>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</si>
  <si>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</si>
  <si>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</si>
  <si>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</si>
  <si>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</si>
  <si>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</si>
  <si>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</si>
  <si>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</si>
  <si>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</si>
  <si>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</si>
  <si>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</si>
  <si>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</si>
  <si>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</si>
  <si>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</si>
  <si>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</si>
  <si>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</si>
  <si>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</si>
  <si>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</si>
  <si>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</si>
  <si>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</si>
  <si>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</si>
  <si>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</si>
  <si>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</si>
  <si>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</si>
  <si>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</si>
  <si>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</si>
  <si>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</si>
  <si>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</si>
  <si>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</si>
  <si>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</si>
  <si>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</si>
  <si>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</si>
  <si>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</si>
  <si>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</si>
  <si>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</si>
  <si>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</si>
  <si>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</si>
  <si>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</si>
  <si>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</si>
  <si>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</si>
  <si>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</si>
  <si>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</si>
  <si>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</si>
  <si>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</si>
  <si>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</si>
  <si>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</si>
  <si>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</si>
  <si>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</si>
  <si>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</si>
  <si>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</si>
  <si>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</si>
  <si>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</si>
  <si>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</si>
  <si>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</si>
  <si>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</si>
  <si>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</si>
  <si>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</si>
  <si>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</si>
  <si>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</si>
  <si>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</si>
  <si>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</si>
  <si>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</si>
  <si>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</si>
  <si>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</si>
  <si>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</si>
  <si>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</si>
  <si>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</si>
  <si>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</si>
  <si>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</si>
  <si>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</si>
  <si>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</si>
  <si>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</si>
  <si>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</si>
  <si>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</si>
  <si>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</si>
  <si>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</si>
  <si>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</si>
  <si>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</si>
  <si>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الإسم :</t>
  </si>
  <si>
    <t>Nama Arab</t>
  </si>
  <si>
    <t>٢٠٢٥ - ٢٠٢٦</t>
  </si>
  <si>
    <t>١٤٤٦ - ١٤٤٧</t>
  </si>
  <si>
    <t>١٦ من رجب سنة ١٤٤٧ ه</t>
  </si>
  <si>
    <t>٠٥ من يناير سنة ٢٠٢٦ م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</si>
  <si>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</si>
  <si>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</si>
  <si>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</si>
  <si>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</si>
  <si>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</si>
  <si>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</si>
  <si>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</si>
  <si>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</si>
  <si>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</si>
  <si>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</si>
  <si>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</si>
  <si>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</si>
  <si>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</si>
  <si>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</si>
  <si>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</si>
  <si>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</si>
  <si>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</si>
  <si>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</si>
  <si>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</si>
  <si>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</si>
  <si>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</si>
  <si>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</si>
  <si>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AMELLIA</t>
  </si>
  <si>
    <t>AMIROTUL HUSNAH</t>
  </si>
  <si>
    <t>ARINATUL ADILLAH</t>
  </si>
  <si>
    <t>AYU NAPIAH SAFITRI</t>
  </si>
  <si>
    <t>CECILIA NUR RAISA</t>
  </si>
  <si>
    <t>DIAH KUSUMAH NINGRUM</t>
  </si>
  <si>
    <t>FERA TRI ANJELITA</t>
  </si>
  <si>
    <t>INDANA JULFA</t>
  </si>
  <si>
    <t>KAAMILIYYA KHAIRUN NISA</t>
  </si>
  <si>
    <t>KESYA MAULIDA</t>
  </si>
  <si>
    <t>KEYLA KHADAFI</t>
  </si>
  <si>
    <t>KEYSHA QUEENA SINTA ALNAYRA</t>
  </si>
  <si>
    <t>MADINA AL ISTIQOMAH</t>
  </si>
  <si>
    <t>MILIK TRI JULASTRI</t>
  </si>
  <si>
    <t>PUTIK ADINDA ESTIANA</t>
  </si>
  <si>
    <t>PUTRI ABELLIYA</t>
  </si>
  <si>
    <t>QONITATUNNISA A'BIDAH</t>
  </si>
  <si>
    <t>SABRINNA AZZAHRA</t>
  </si>
  <si>
    <t>SYIFA KHAIRANI NASUTION</t>
  </si>
  <si>
    <t>VANIA FEBRIYANTI</t>
  </si>
  <si>
    <t>VITA AULIA</t>
  </si>
  <si>
    <t>ZALFA ELIZA RAMADANI</t>
  </si>
  <si>
    <t>الثالث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</si>
</sst>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5" t="s">
        <v>157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36"/>
      <c r="D3" s="137"/>
      <c r="E3" s="137"/>
      <c r="F3" s="137"/>
      <c r="G3" s="138"/>
    </row>
    <row r="4" spans="1:12" ht="21" x14ac:dyDescent="0.35">
      <c r="A4" s="1" t="s">
        <v>80</v>
      </c>
      <c r="B4" s="1" t="str">
        <f>CONCATENATE(F4," ",E4," ",C4)</f>
        <v>الصف  : الثالث د للبنات</v>
      </c>
      <c r="C4" s="127" t="s">
        <v>324</v>
      </c>
      <c r="D4" s="127"/>
      <c r="E4" s="127" t="s">
        <v>138</v>
      </c>
      <c r="F4" s="2" t="s">
        <v>137</v>
      </c>
      <c r="G4" s="132">
        <v>1</v>
      </c>
    </row>
    <row r="5" spans="1:12" x14ac:dyDescent="0.35">
      <c r="C5" s="127"/>
      <c r="D5" s="127"/>
      <c r="E5" s="127"/>
      <c r="F5" s="3" t="s">
        <v>142</v>
      </c>
      <c r="G5" s="132"/>
    </row>
    <row r="6" spans="1:12" ht="7" customHeight="1" x14ac:dyDescent="0.35">
      <c r="C6" s="131"/>
      <c r="D6" s="131"/>
      <c r="E6" s="131"/>
      <c r="F6" s="131"/>
      <c r="G6" s="131"/>
    </row>
    <row r="7" spans="1:12" ht="21" x14ac:dyDescent="0.35">
      <c r="A7" s="111" t="s">
        <v>80</v>
      </c>
      <c r="B7" s="112" t="str">
        <f>CONCATENATE(F7," ",E7," ",C7)</f>
        <v>الفصل الدراسي : الأول</v>
      </c>
      <c r="C7" s="130" t="s">
        <v>265</v>
      </c>
      <c r="D7" s="130"/>
      <c r="E7" s="126" t="s">
        <v>138</v>
      </c>
      <c r="F7" s="90" t="s">
        <v>149</v>
      </c>
      <c r="G7" s="129">
        <v>2</v>
      </c>
    </row>
    <row r="8" spans="1:12" ht="21.65" customHeight="1" x14ac:dyDescent="0.35">
      <c r="A8" s="112"/>
      <c r="B8" s="112"/>
      <c r="C8" s="130"/>
      <c r="D8" s="130"/>
      <c r="E8" s="126"/>
      <c r="F8" s="91" t="s">
        <v>150</v>
      </c>
      <c r="G8" s="129"/>
    </row>
    <row r="9" spans="1:12" ht="7" customHeight="1" x14ac:dyDescent="0.35">
      <c r="A9" s="112"/>
      <c r="B9" s="112"/>
      <c r="C9" s="128"/>
      <c r="D9" s="128"/>
      <c r="E9" s="128"/>
      <c r="F9" s="128"/>
      <c r="G9" s="128"/>
    </row>
    <row r="10" spans="1:12" ht="26.5" customHeight="1" x14ac:dyDescent="0.5">
      <c r="A10" s="112" t="s">
        <v>80</v>
      </c>
      <c r="B10" s="112" t="str">
        <f>CONCATENATE(F10," : ")</f>
        <v xml:space="preserve">العام الدراسي : </v>
      </c>
      <c r="C10" s="139" t="s">
        <v>276</v>
      </c>
      <c r="D10" s="139"/>
      <c r="E10" s="126" t="s">
        <v>138</v>
      </c>
      <c r="F10" s="92" t="s">
        <v>139</v>
      </c>
      <c r="G10" s="129">
        <v>3</v>
      </c>
    </row>
    <row r="11" spans="1:12" ht="26.15" customHeight="1" x14ac:dyDescent="0.35">
      <c r="A11" s="112"/>
      <c r="B11" s="113" t="str">
        <f>CONCATENATE(C10," ","م")</f>
        <v>٢٠٢٥ - ٢٠٢٦ م</v>
      </c>
      <c r="C11" s="133" t="s">
        <v>277</v>
      </c>
      <c r="D11" s="133"/>
      <c r="E11" s="126"/>
      <c r="F11" s="91" t="s">
        <v>141</v>
      </c>
      <c r="G11" s="129"/>
    </row>
    <row r="12" spans="1:12" ht="6.65" customHeight="1" x14ac:dyDescent="0.35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5">
      <c r="A13" s="112"/>
      <c r="B13" s="112"/>
      <c r="C13" s="135" t="s">
        <v>278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5">
      <c r="A14" s="112"/>
      <c r="B14" s="112"/>
      <c r="C14" s="134" t="s">
        <v>279</v>
      </c>
      <c r="D14" s="134"/>
      <c r="E14" s="126"/>
      <c r="F14" s="91" t="s">
        <v>143</v>
      </c>
      <c r="G14" s="129"/>
      <c r="K14" s="5"/>
    </row>
    <row r="15" spans="1:12" ht="6" customHeight="1" x14ac:dyDescent="0.35">
      <c r="A15" s="112"/>
      <c r="B15" s="112"/>
      <c r="C15" s="128"/>
      <c r="D15" s="128"/>
      <c r="E15" s="128"/>
      <c r="F15" s="128"/>
      <c r="G15" s="128"/>
    </row>
    <row r="16" spans="1:12" ht="21" x14ac:dyDescent="0.5">
      <c r="A16" s="112"/>
      <c r="B16" s="112"/>
      <c r="C16" s="140" t="s">
        <v>263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" customHeight="1" x14ac:dyDescent="0.35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5">
      <c r="A18" s="112"/>
      <c r="B18" s="112"/>
      <c r="C18" s="141"/>
      <c r="D18" s="141"/>
      <c r="E18" s="141"/>
      <c r="F18" s="141"/>
      <c r="G18" s="141"/>
    </row>
    <row r="19" spans="1:12" ht="21" x14ac:dyDescent="0.5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" customHeight="1" x14ac:dyDescent="0.35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5">
      <c r="L24" s="5"/>
    </row>
    <row r="25" spans="1:12" x14ac:dyDescent="0.35">
      <c r="L25" s="5"/>
    </row>
    <row r="26" spans="1:12" x14ac:dyDescent="0.35">
      <c r="L26" s="5"/>
    </row>
    <row r="27" spans="1:12" x14ac:dyDescent="0.35">
      <c r="L27" s="5"/>
    </row>
    <row r="28" spans="1:12" x14ac:dyDescent="0.35">
      <c r="L28" s="5"/>
    </row>
    <row r="29" spans="1:12" x14ac:dyDescent="0.35">
      <c r="L29" s="5"/>
    </row>
    <row r="30" spans="1:12" x14ac:dyDescent="0.35">
      <c r="L30" s="5"/>
    </row>
    <row r="31" spans="1:12" x14ac:dyDescent="0.35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7265625" defaultRowHeight="14.5" x14ac:dyDescent="0.35"/>
  <cols>
    <col min="1" max="1" width="6.54296875" style="6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20" t="s">
        <v>60</v>
      </c>
      <c r="B1" s="120" t="s">
        <v>151</v>
      </c>
      <c r="C1" s="120" t="s">
        <v>152</v>
      </c>
      <c r="D1" s="120" t="s">
        <v>275</v>
      </c>
    </row>
    <row r="2" spans="1:4" ht="18" customHeight="1" x14ac:dyDescent="0.35">
      <c r="A2" s="121">
        <v>1</v>
      </c>
      <c r="B2" s="122" t="s">
        <v>302</v>
      </c>
      <c r="C2" s="123" t="s">
        <v>280</v>
      </c>
      <c r="D2" s="124"/>
    </row>
    <row r="3" spans="1:4" ht="18" customHeight="1" x14ac:dyDescent="0.35">
      <c r="A3" s="121">
        <v>2</v>
      </c>
      <c r="B3" s="122" t="s">
        <v>303</v>
      </c>
      <c r="C3" s="123" t="s">
        <v>281</v>
      </c>
      <c r="D3" s="124" t="s">
        <v>80</v>
      </c>
    </row>
    <row r="4" spans="1:4" ht="18" customHeight="1" x14ac:dyDescent="0.35">
      <c r="A4" s="121">
        <v>3</v>
      </c>
      <c r="B4" s="122" t="s">
        <v>304</v>
      </c>
      <c r="C4" s="123" t="s">
        <v>282</v>
      </c>
      <c r="D4" s="124" t="s">
        <v>80</v>
      </c>
    </row>
    <row r="5" spans="1:4" ht="18" customHeight="1" x14ac:dyDescent="0.35">
      <c r="A5" s="121">
        <v>4</v>
      </c>
      <c r="B5" s="122" t="s">
        <v>305</v>
      </c>
      <c r="C5" s="123" t="s">
        <v>283</v>
      </c>
      <c r="D5" s="124" t="s">
        <v>80</v>
      </c>
    </row>
    <row r="6" spans="1:4" ht="18" customHeight="1" x14ac:dyDescent="0.35">
      <c r="A6" s="121">
        <v>5</v>
      </c>
      <c r="B6" s="122" t="s">
        <v>306</v>
      </c>
      <c r="C6" s="123" t="s">
        <v>284</v>
      </c>
      <c r="D6" s="124" t="s">
        <v>80</v>
      </c>
    </row>
    <row r="7" spans="1:4" ht="18" customHeight="1" x14ac:dyDescent="0.35">
      <c r="A7" s="121">
        <v>6</v>
      </c>
      <c r="B7" s="122" t="s">
        <v>307</v>
      </c>
      <c r="C7" s="123" t="s">
        <v>285</v>
      </c>
      <c r="D7" s="124" t="s">
        <v>80</v>
      </c>
    </row>
    <row r="8" spans="1:4" ht="18" customHeight="1" x14ac:dyDescent="0.35">
      <c r="A8" s="121">
        <v>7</v>
      </c>
      <c r="B8" s="122" t="s">
        <v>308</v>
      </c>
      <c r="C8" s="123" t="s">
        <v>286</v>
      </c>
      <c r="D8" s="124" t="s">
        <v>80</v>
      </c>
    </row>
    <row r="9" spans="1:4" ht="18" customHeight="1" x14ac:dyDescent="0.35">
      <c r="A9" s="121">
        <v>8</v>
      </c>
      <c r="B9" s="122" t="s">
        <v>309</v>
      </c>
      <c r="C9" s="123" t="s">
        <v>287</v>
      </c>
      <c r="D9" s="124" t="s">
        <v>80</v>
      </c>
    </row>
    <row r="10" spans="1:4" ht="18" customHeight="1" x14ac:dyDescent="0.35">
      <c r="A10" s="121">
        <v>9</v>
      </c>
      <c r="B10" s="122" t="s">
        <v>310</v>
      </c>
      <c r="C10" s="123" t="s">
        <v>288</v>
      </c>
      <c r="D10" s="124" t="s">
        <v>80</v>
      </c>
    </row>
    <row r="11" spans="1:4" ht="18" customHeight="1" x14ac:dyDescent="0.35">
      <c r="A11" s="121">
        <v>10</v>
      </c>
      <c r="B11" s="122" t="s">
        <v>311</v>
      </c>
      <c r="C11" s="123" t="s">
        <v>289</v>
      </c>
      <c r="D11" s="124" t="s">
        <v>80</v>
      </c>
    </row>
    <row r="12" spans="1:4" ht="18" customHeight="1" x14ac:dyDescent="0.35">
      <c r="A12" s="121">
        <v>11</v>
      </c>
      <c r="B12" s="122" t="s">
        <v>312</v>
      </c>
      <c r="C12" s="123" t="s">
        <v>290</v>
      </c>
      <c r="D12" s="124" t="s">
        <v>80</v>
      </c>
    </row>
    <row r="13" spans="1:4" ht="18" customHeight="1" x14ac:dyDescent="0.35">
      <c r="A13" s="121">
        <v>12</v>
      </c>
      <c r="B13" s="122" t="s">
        <v>313</v>
      </c>
      <c r="C13" s="123" t="s">
        <v>291</v>
      </c>
      <c r="D13" s="124" t="s">
        <v>80</v>
      </c>
    </row>
    <row r="14" spans="1:4" ht="18" customHeight="1" x14ac:dyDescent="0.35">
      <c r="A14" s="121">
        <v>13</v>
      </c>
      <c r="B14" s="122" t="s">
        <v>314</v>
      </c>
      <c r="C14" s="123" t="s">
        <v>292</v>
      </c>
      <c r="D14" s="124" t="s">
        <v>80</v>
      </c>
    </row>
    <row r="15" spans="1:4" ht="18" customHeight="1" x14ac:dyDescent="0.35">
      <c r="A15" s="121">
        <v>14</v>
      </c>
      <c r="B15" s="122" t="s">
        <v>315</v>
      </c>
      <c r="C15" s="123" t="s">
        <v>293</v>
      </c>
      <c r="D15" s="124" t="s">
        <v>80</v>
      </c>
    </row>
    <row r="16" spans="1:4" ht="18" customHeight="1" x14ac:dyDescent="0.35">
      <c r="A16" s="121">
        <v>15</v>
      </c>
      <c r="B16" s="122" t="s">
        <v>316</v>
      </c>
      <c r="C16" s="123" t="s">
        <v>294</v>
      </c>
      <c r="D16" s="124" t="s">
        <v>80</v>
      </c>
    </row>
    <row r="17" spans="1:4" ht="18" customHeight="1" x14ac:dyDescent="0.35">
      <c r="A17" s="121">
        <v>16</v>
      </c>
      <c r="B17" s="122" t="s">
        <v>317</v>
      </c>
      <c r="C17" s="123" t="s">
        <v>295</v>
      </c>
      <c r="D17" s="124" t="s">
        <v>80</v>
      </c>
    </row>
    <row r="18" spans="1:4" ht="18" customHeight="1" x14ac:dyDescent="0.35">
      <c r="A18" s="121">
        <v>17</v>
      </c>
      <c r="B18" s="122" t="s">
        <v>318</v>
      </c>
      <c r="C18" s="123" t="s">
        <v>296</v>
      </c>
      <c r="D18" s="124" t="s">
        <v>80</v>
      </c>
    </row>
    <row r="19" spans="1:4" ht="18" customHeight="1" x14ac:dyDescent="0.35">
      <c r="A19" s="121">
        <v>18</v>
      </c>
      <c r="B19" s="122" t="s">
        <v>319</v>
      </c>
      <c r="C19" s="123" t="s">
        <v>297</v>
      </c>
      <c r="D19" s="124" t="s">
        <v>80</v>
      </c>
    </row>
    <row r="20" spans="1:4" ht="18" customHeight="1" x14ac:dyDescent="0.35">
      <c r="A20" s="121">
        <v>19</v>
      </c>
      <c r="B20" s="122" t="s">
        <v>320</v>
      </c>
      <c r="C20" s="123" t="s">
        <v>298</v>
      </c>
      <c r="D20" s="124" t="s">
        <v>80</v>
      </c>
    </row>
    <row r="21" spans="1:4" ht="18" customHeight="1" x14ac:dyDescent="0.35">
      <c r="A21" s="121">
        <v>20</v>
      </c>
      <c r="B21" s="122" t="s">
        <v>321</v>
      </c>
      <c r="C21" s="123" t="s">
        <v>299</v>
      </c>
      <c r="D21" s="124" t="s">
        <v>80</v>
      </c>
    </row>
    <row r="22" spans="1:4" ht="18" customHeight="1" x14ac:dyDescent="0.35">
      <c r="A22" s="121">
        <v>21</v>
      </c>
      <c r="B22" s="122" t="s">
        <v>322</v>
      </c>
      <c r="C22" s="123" t="s">
        <v>300</v>
      </c>
      <c r="D22" s="124" t="s">
        <v>80</v>
      </c>
    </row>
    <row r="23" spans="1:4" ht="18" customHeight="1" x14ac:dyDescent="0.35">
      <c r="A23" s="121">
        <v>22</v>
      </c>
      <c r="B23" s="122" t="s">
        <v>323</v>
      </c>
      <c r="C23" s="123" t="s">
        <v>301</v>
      </c>
      <c r="D23" s="124" t="s">
        <v>80</v>
      </c>
    </row>
    <row r="24" spans="1:4" ht="18" customHeight="1" x14ac:dyDescent="0.35">
      <c r="A24" s="121">
        <v>23</v>
      </c>
      <c r="B24" s="122"/>
      <c r="C24" s="123"/>
      <c r="D24" s="124" t="s">
        <v>80</v>
      </c>
    </row>
    <row r="25" spans="1:4" ht="18" customHeight="1" x14ac:dyDescent="0.35">
      <c r="A25" s="121">
        <v>24</v>
      </c>
      <c r="B25" s="122"/>
      <c r="C25" s="123"/>
      <c r="D25" s="124" t="s">
        <v>80</v>
      </c>
    </row>
    <row r="26" spans="1:4" ht="18" customHeight="1" x14ac:dyDescent="0.35">
      <c r="A26" s="121">
        <v>25</v>
      </c>
      <c r="B26" s="122"/>
      <c r="C26" s="123"/>
      <c r="D26" s="124" t="s">
        <v>80</v>
      </c>
    </row>
    <row r="27" spans="1:4" ht="18" customHeight="1" x14ac:dyDescent="0.35">
      <c r="A27" s="121">
        <v>26</v>
      </c>
      <c r="B27" s="122"/>
      <c r="C27" s="123"/>
      <c r="D27" s="124" t="s">
        <v>80</v>
      </c>
    </row>
    <row r="28" spans="1:4" ht="18" customHeight="1" x14ac:dyDescent="0.35">
      <c r="A28" s="121">
        <v>27</v>
      </c>
      <c r="B28" s="122"/>
      <c r="C28" s="123"/>
      <c r="D28" s="124" t="s">
        <v>80</v>
      </c>
    </row>
    <row r="29" spans="1:4" ht="18" customHeight="1" x14ac:dyDescent="0.35">
      <c r="A29" s="121">
        <v>28</v>
      </c>
      <c r="B29" s="122"/>
      <c r="C29" s="123"/>
      <c r="D29" s="124" t="s">
        <v>80</v>
      </c>
    </row>
    <row r="30" spans="1:4" ht="18" customHeight="1" x14ac:dyDescent="0.35">
      <c r="A30" s="121">
        <v>29</v>
      </c>
      <c r="B30" s="122"/>
      <c r="C30" s="123"/>
      <c r="D30" s="124" t="s">
        <v>80</v>
      </c>
    </row>
    <row r="31" spans="1:4" ht="18" customHeight="1" x14ac:dyDescent="0.35">
      <c r="A31" s="121">
        <v>30</v>
      </c>
      <c r="B31" s="122"/>
      <c r="C31" s="123"/>
      <c r="D31" s="124" t="s">
        <v>80</v>
      </c>
    </row>
    <row r="32" spans="1:4" ht="18" customHeight="1" x14ac:dyDescent="0.35">
      <c r="A32" s="121">
        <v>31</v>
      </c>
      <c r="B32" s="122"/>
      <c r="C32" s="122"/>
      <c r="D32" s="124" t="s">
        <v>80</v>
      </c>
    </row>
    <row r="33" spans="1:4" ht="18" customHeight="1" x14ac:dyDescent="0.35">
      <c r="A33" s="121">
        <v>32</v>
      </c>
      <c r="B33" s="122"/>
      <c r="C33" s="122"/>
      <c r="D33" s="124" t="s">
        <v>80</v>
      </c>
    </row>
    <row r="34" spans="1:4" ht="18" customHeight="1" x14ac:dyDescent="0.35">
      <c r="A34" s="121">
        <v>33</v>
      </c>
      <c r="B34" s="122"/>
      <c r="C34" s="122"/>
      <c r="D34" s="124" t="s">
        <v>80</v>
      </c>
    </row>
    <row r="35" spans="1:4" ht="18" customHeight="1" x14ac:dyDescent="0.35">
      <c r="A35" s="121">
        <v>34</v>
      </c>
      <c r="B35" s="122"/>
      <c r="C35" s="122"/>
      <c r="D35" s="124" t="s">
        <v>80</v>
      </c>
    </row>
    <row r="36" spans="1:4" ht="18" customHeight="1" x14ac:dyDescent="0.35">
      <c r="A36" s="121">
        <v>35</v>
      </c>
      <c r="B36" s="122"/>
      <c r="C36" s="122"/>
      <c r="D36" s="124" t="s">
        <v>80</v>
      </c>
    </row>
    <row r="37" spans="1:4" ht="18" customHeight="1" x14ac:dyDescent="0.35">
      <c r="A37" s="121">
        <v>36</v>
      </c>
      <c r="B37" s="122"/>
      <c r="C37" s="122"/>
      <c r="D37" s="124" t="s">
        <v>80</v>
      </c>
    </row>
    <row r="38" spans="1:4" ht="18" customHeight="1" x14ac:dyDescent="0.35">
      <c r="A38" s="121">
        <v>37</v>
      </c>
      <c r="B38" s="122"/>
      <c r="C38" s="122"/>
      <c r="D38" s="124" t="s">
        <v>80</v>
      </c>
    </row>
    <row r="39" spans="1:4" ht="18" customHeight="1" x14ac:dyDescent="0.35">
      <c r="A39" s="121">
        <v>38</v>
      </c>
      <c r="B39" s="122"/>
      <c r="C39" s="122"/>
      <c r="D39" s="124" t="s">
        <v>80</v>
      </c>
    </row>
    <row r="40" spans="1:4" ht="18" customHeight="1" x14ac:dyDescent="0.35">
      <c r="A40" s="121">
        <v>39</v>
      </c>
      <c r="B40" s="122"/>
      <c r="C40" s="122"/>
      <c r="D40" s="124" t="s">
        <v>80</v>
      </c>
    </row>
    <row r="41" spans="1:4" ht="18" customHeight="1" x14ac:dyDescent="0.35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"/>
  <sheetViews>
    <sheetView topLeftCell="B1" zoomScale="108" zoomScaleNormal="108" workbookViewId="0">
      <selection activeCell="N7" sqref="N7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1" customWidth="1"/>
  </cols>
  <sheetData>
    <row r="1" spans="1:28" ht="71.150000000000006" customHeight="1" x14ac:dyDescent="0.35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264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3" t="s">
        <v>267</v>
      </c>
      <c r="U1" s="13" t="s">
        <v>268</v>
      </c>
      <c r="V1" s="13" t="s">
        <v>269</v>
      </c>
      <c r="W1" s="13" t="s">
        <v>270</v>
      </c>
      <c r="X1" s="13" t="s">
        <v>271</v>
      </c>
      <c r="Y1" s="13" t="s">
        <v>272</v>
      </c>
      <c r="Z1" s="13" t="s">
        <v>273</v>
      </c>
      <c r="AA1" s="107" t="s">
        <v>61</v>
      </c>
      <c r="AB1" s="108" t="s">
        <v>128</v>
      </c>
    </row>
    <row r="2" spans="1:28" ht="15.5" x14ac:dyDescent="0.35">
      <c r="A2" s="8">
        <f>'Data Siswa'!A2</f>
        <v>1</v>
      </c>
      <c r="B2" s="14" t="str">
        <f>'Data Siswa'!B2</f>
        <v>AMELLIA</v>
      </c>
      <c r="C2" s="8" t="str">
        <f>'Data Siswa'!C2</f>
        <v>761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09">
        <f t="shared" ref="AA2:AA41" si="0">SUM(D2:S2)</f>
        <v>0</v>
      </c>
      <c r="AB2" s="110" t="e">
        <f t="shared" ref="AB2:AB41" si="1">AVERAGE(D2:S2)</f>
        <v>#DIV/0!</v>
      </c>
    </row>
    <row r="3" spans="1:28" ht="15.5" x14ac:dyDescent="0.35">
      <c r="A3" s="8">
        <f>'Data Siswa'!A3</f>
        <v>2</v>
      </c>
      <c r="B3" s="14" t="str">
        <f>'Data Siswa'!B3</f>
        <v>AMIROTUL HUSNAH</v>
      </c>
      <c r="C3" s="8" t="str">
        <f>'Data Siswa'!C3</f>
        <v>762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09">
        <f t="shared" si="0"/>
        <v>0</v>
      </c>
      <c r="AB3" s="110" t="e">
        <f t="shared" si="1"/>
        <v>#DIV/0!</v>
      </c>
    </row>
    <row r="4" spans="1:28" ht="15.5" x14ac:dyDescent="0.35">
      <c r="A4" s="8">
        <f>'Data Siswa'!A4</f>
        <v>3</v>
      </c>
      <c r="B4" s="14" t="str">
        <f>'Data Siswa'!B4</f>
        <v>ARINATUL ADILLAH</v>
      </c>
      <c r="C4" s="8" t="str">
        <f>'Data Siswa'!C4</f>
        <v>763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>
        <f t="shared" si="0"/>
        <v>0</v>
      </c>
      <c r="AB4" s="110" t="e">
        <f t="shared" si="1"/>
        <v>#DIV/0!</v>
      </c>
    </row>
    <row r="5" spans="1:28" ht="15.5" x14ac:dyDescent="0.35">
      <c r="A5" s="8">
        <f>'Data Siswa'!A5</f>
        <v>4</v>
      </c>
      <c r="B5" s="14" t="str">
        <f>'Data Siswa'!B5</f>
        <v>AYU NAPIAH SAFITRI</v>
      </c>
      <c r="C5" s="8" t="str">
        <f>'Data Siswa'!C5</f>
        <v>764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09">
        <f t="shared" si="0"/>
        <v>0</v>
      </c>
      <c r="AB5" s="110" t="e">
        <f t="shared" si="1"/>
        <v>#DIV/0!</v>
      </c>
    </row>
    <row r="6" spans="1:28" ht="15.5" x14ac:dyDescent="0.35">
      <c r="A6" s="8">
        <f>'Data Siswa'!A6</f>
        <v>5</v>
      </c>
      <c r="B6" s="14" t="str">
        <f>'Data Siswa'!B6</f>
        <v>CECILIA NUR RAISA</v>
      </c>
      <c r="C6" s="8" t="str">
        <f>'Data Siswa'!C6</f>
        <v>765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9">
        <f t="shared" si="0"/>
        <v>0</v>
      </c>
      <c r="AB6" s="110" t="e">
        <f t="shared" si="1"/>
        <v>#DIV/0!</v>
      </c>
    </row>
    <row r="7" spans="1:28" ht="15.5" x14ac:dyDescent="0.35">
      <c r="A7" s="8">
        <f>'Data Siswa'!A7</f>
        <v>6</v>
      </c>
      <c r="B7" s="14" t="str">
        <f>'Data Siswa'!B7</f>
        <v>DIAH KUSUMAH NINGRUM</v>
      </c>
      <c r="C7" s="8" t="str">
        <f>'Data Siswa'!C7</f>
        <v>766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09">
        <f t="shared" si="0"/>
        <v>0</v>
      </c>
      <c r="AB7" s="110" t="e">
        <f t="shared" si="1"/>
        <v>#DIV/0!</v>
      </c>
    </row>
    <row r="8" spans="1:28" ht="15.5" x14ac:dyDescent="0.35">
      <c r="A8" s="8">
        <f>'Data Siswa'!A8</f>
        <v>7</v>
      </c>
      <c r="B8" s="14" t="str">
        <f>'Data Siswa'!B8</f>
        <v>FERA TRI ANJELITA</v>
      </c>
      <c r="C8" s="8" t="str">
        <f>'Data Siswa'!C8</f>
        <v>767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09">
        <f t="shared" si="0"/>
        <v>0</v>
      </c>
      <c r="AB8" s="110" t="e">
        <f t="shared" si="1"/>
        <v>#DIV/0!</v>
      </c>
    </row>
    <row r="9" spans="1:28" ht="15.5" x14ac:dyDescent="0.35">
      <c r="A9" s="8">
        <f>'Data Siswa'!A9</f>
        <v>8</v>
      </c>
      <c r="B9" s="14" t="str">
        <f>'Data Siswa'!B9</f>
        <v>INDANA JULFA</v>
      </c>
      <c r="C9" s="8" t="str">
        <f>'Data Siswa'!C9</f>
        <v>768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09">
        <f t="shared" si="0"/>
        <v>0</v>
      </c>
      <c r="AB9" s="110" t="e">
        <f t="shared" si="1"/>
        <v>#DIV/0!</v>
      </c>
    </row>
    <row r="10" spans="1:28" ht="15.5" x14ac:dyDescent="0.35">
      <c r="A10" s="8">
        <f>'Data Siswa'!A10</f>
        <v>9</v>
      </c>
      <c r="B10" s="14" t="str">
        <f>'Data Siswa'!B10</f>
        <v>KAAMILIYYA KHAIRUN NISA</v>
      </c>
      <c r="C10" s="8" t="str">
        <f>'Data Siswa'!C10</f>
        <v>769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09">
        <f t="shared" si="0"/>
        <v>0</v>
      </c>
      <c r="AB10" s="110" t="e">
        <f t="shared" si="1"/>
        <v>#DIV/0!</v>
      </c>
    </row>
    <row r="11" spans="1:28" ht="15.5" x14ac:dyDescent="0.35">
      <c r="A11" s="8">
        <f>'Data Siswa'!A11</f>
        <v>10</v>
      </c>
      <c r="B11" s="14" t="str">
        <f>'Data Siswa'!B11</f>
        <v>KESYA MAULIDA</v>
      </c>
      <c r="C11" s="8" t="str">
        <f>'Data Siswa'!C11</f>
        <v>770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09">
        <f t="shared" si="0"/>
        <v>0</v>
      </c>
      <c r="AB11" s="110" t="e">
        <f t="shared" si="1"/>
        <v>#DIV/0!</v>
      </c>
    </row>
    <row r="12" spans="1:28" ht="15.5" x14ac:dyDescent="0.35">
      <c r="A12" s="8">
        <f>'Data Siswa'!A12</f>
        <v>11</v>
      </c>
      <c r="B12" s="14" t="str">
        <f>'Data Siswa'!B12</f>
        <v>KEYLA KHADAFI</v>
      </c>
      <c r="C12" s="8" t="str">
        <f>'Data Siswa'!C12</f>
        <v>771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9">
        <f t="shared" si="0"/>
        <v>0</v>
      </c>
      <c r="AB12" s="110" t="e">
        <f t="shared" si="1"/>
        <v>#DIV/0!</v>
      </c>
    </row>
    <row r="13" spans="1:28" ht="15.5" x14ac:dyDescent="0.35">
      <c r="A13" s="8">
        <f>'Data Siswa'!A13</f>
        <v>12</v>
      </c>
      <c r="B13" s="14" t="str">
        <f>'Data Siswa'!B13</f>
        <v>KEYSHA QUEENA SINTA ALNAYRA</v>
      </c>
      <c r="C13" s="8" t="str">
        <f>'Data Siswa'!C13</f>
        <v>772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09">
        <f t="shared" si="0"/>
        <v>0</v>
      </c>
      <c r="AB13" s="110" t="e">
        <f t="shared" si="1"/>
        <v>#DIV/0!</v>
      </c>
    </row>
    <row r="14" spans="1:28" ht="15.5" x14ac:dyDescent="0.35">
      <c r="A14" s="8">
        <f>'Data Siswa'!A14</f>
        <v>13</v>
      </c>
      <c r="B14" s="14" t="str">
        <f>'Data Siswa'!B14</f>
        <v>MADINA AL ISTIQOMAH</v>
      </c>
      <c r="C14" s="8" t="str">
        <f>'Data Siswa'!C14</f>
        <v>773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9">
        <f t="shared" si="0"/>
        <v>0</v>
      </c>
      <c r="AB14" s="110" t="e">
        <f t="shared" si="1"/>
        <v>#DIV/0!</v>
      </c>
    </row>
    <row r="15" spans="1:28" ht="15.5" x14ac:dyDescent="0.35">
      <c r="A15" s="8">
        <f>'Data Siswa'!A15</f>
        <v>14</v>
      </c>
      <c r="B15" s="14" t="str">
        <f>'Data Siswa'!B15</f>
        <v>MILIK TRI JULASTRI</v>
      </c>
      <c r="C15" s="8" t="str">
        <f>'Data Siswa'!C15</f>
        <v>774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09">
        <f t="shared" si="0"/>
        <v>0</v>
      </c>
      <c r="AB15" s="110" t="e">
        <f t="shared" si="1"/>
        <v>#DIV/0!</v>
      </c>
    </row>
    <row r="16" spans="1:28" ht="15.5" x14ac:dyDescent="0.35">
      <c r="A16" s="8">
        <f>'Data Siswa'!A16</f>
        <v>15</v>
      </c>
      <c r="B16" s="14" t="str">
        <f>'Data Siswa'!B16</f>
        <v>PUTIK ADINDA ESTIANA</v>
      </c>
      <c r="C16" s="8" t="str">
        <f>'Data Siswa'!C16</f>
        <v>775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09">
        <f t="shared" si="0"/>
        <v>0</v>
      </c>
      <c r="AB16" s="110" t="e">
        <f t="shared" si="1"/>
        <v>#DIV/0!</v>
      </c>
    </row>
    <row r="17" spans="1:28" ht="15.5" x14ac:dyDescent="0.35">
      <c r="A17" s="8">
        <f>'Data Siswa'!A17</f>
        <v>16</v>
      </c>
      <c r="B17" s="14" t="str">
        <f>'Data Siswa'!B17</f>
        <v>PUTRI ABELLIYA</v>
      </c>
      <c r="C17" s="8" t="str">
        <f>'Data Siswa'!C17</f>
        <v>776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09">
        <f t="shared" si="0"/>
        <v>0</v>
      </c>
      <c r="AB17" s="110" t="e">
        <f t="shared" si="1"/>
        <v>#DIV/0!</v>
      </c>
    </row>
    <row r="18" spans="1:28" ht="15.5" x14ac:dyDescent="0.35">
      <c r="A18" s="8">
        <f>'Data Siswa'!A18</f>
        <v>17</v>
      </c>
      <c r="B18" s="14" t="str">
        <f>'Data Siswa'!B18</f>
        <v>QONITATUNNISA A'BIDAH</v>
      </c>
      <c r="C18" s="8" t="str">
        <f>'Data Siswa'!C18</f>
        <v>777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09">
        <f t="shared" si="0"/>
        <v>0</v>
      </c>
      <c r="AB18" s="110" t="e">
        <f t="shared" si="1"/>
        <v>#DIV/0!</v>
      </c>
    </row>
    <row r="19" spans="1:28" ht="15.5" x14ac:dyDescent="0.35">
      <c r="A19" s="8">
        <f>'Data Siswa'!A19</f>
        <v>18</v>
      </c>
      <c r="B19" s="14" t="str">
        <f>'Data Siswa'!B19</f>
        <v>SABRINNA AZZAHRA</v>
      </c>
      <c r="C19" s="8" t="str">
        <f>'Data Siswa'!C19</f>
        <v>778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09">
        <f t="shared" si="0"/>
        <v>0</v>
      </c>
      <c r="AB19" s="110" t="e">
        <f t="shared" si="1"/>
        <v>#DIV/0!</v>
      </c>
    </row>
    <row r="20" spans="1:28" ht="15.5" x14ac:dyDescent="0.35">
      <c r="A20" s="8">
        <f>'Data Siswa'!A20</f>
        <v>19</v>
      </c>
      <c r="B20" s="14" t="str">
        <f>'Data Siswa'!B20</f>
        <v>SYIFA KHAIRANI NASUTION</v>
      </c>
      <c r="C20" s="8" t="str">
        <f>'Data Siswa'!C20</f>
        <v>779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09">
        <f t="shared" si="0"/>
        <v>0</v>
      </c>
      <c r="AB20" s="110" t="e">
        <f t="shared" si="1"/>
        <v>#DIV/0!</v>
      </c>
    </row>
    <row r="21" spans="1:28" ht="15.5" x14ac:dyDescent="0.35">
      <c r="A21" s="8">
        <f>'Data Siswa'!A21</f>
        <v>20</v>
      </c>
      <c r="B21" s="14" t="str">
        <f>'Data Siswa'!B21</f>
        <v>VANIA FEBRIYANTI</v>
      </c>
      <c r="C21" s="8" t="str">
        <f>'Data Siswa'!C21</f>
        <v>780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09">
        <f t="shared" si="0"/>
        <v>0</v>
      </c>
      <c r="AB21" s="110" t="e">
        <f t="shared" si="1"/>
        <v>#DIV/0!</v>
      </c>
    </row>
    <row r="22" spans="1:28" ht="15.5" x14ac:dyDescent="0.35">
      <c r="A22" s="8">
        <f>'Data Siswa'!A22</f>
        <v>21</v>
      </c>
      <c r="B22" s="14" t="str">
        <f>'Data Siswa'!B22</f>
        <v>VITA AULIA</v>
      </c>
      <c r="C22" s="8" t="str">
        <f>'Data Siswa'!C22</f>
        <v>781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09">
        <f t="shared" si="0"/>
        <v>0</v>
      </c>
      <c r="AB22" s="110" t="e">
        <f t="shared" si="1"/>
        <v>#DIV/0!</v>
      </c>
    </row>
    <row r="23" spans="1:28" ht="15.5" x14ac:dyDescent="0.35">
      <c r="A23" s="8">
        <f>'Data Siswa'!A23</f>
        <v>22</v>
      </c>
      <c r="B23" s="14" t="str">
        <f>'Data Siswa'!B23</f>
        <v>ZALFA ELIZA RAMADANI</v>
      </c>
      <c r="C23" s="8" t="str">
        <f>'Data Siswa'!C23</f>
        <v>782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09">
        <f t="shared" si="0"/>
        <v>0</v>
      </c>
      <c r="AB23" s="110" t="e">
        <f t="shared" si="1"/>
        <v>#DIV/0!</v>
      </c>
    </row>
    <row r="24" spans="1:28" ht="15.5" x14ac:dyDescent="0.35">
      <c r="A24" s="8">
        <f>'Data Siswa'!A24</f>
        <v>23</v>
      </c>
      <c r="B24" s="14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09">
        <f t="shared" si="0"/>
        <v>0</v>
      </c>
      <c r="AB24" s="110" t="e">
        <f t="shared" si="1"/>
        <v>#DIV/0!</v>
      </c>
    </row>
    <row r="25" spans="1:28" ht="15.5" x14ac:dyDescent="0.35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09">
        <f t="shared" si="0"/>
        <v>0</v>
      </c>
      <c r="AB25" s="110" t="e">
        <f t="shared" si="1"/>
        <v>#DIV/0!</v>
      </c>
    </row>
    <row r="26" spans="1:28" ht="15.5" x14ac:dyDescent="0.35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09">
        <f t="shared" si="0"/>
        <v>0</v>
      </c>
      <c r="AB26" s="110" t="e">
        <f t="shared" si="1"/>
        <v>#DIV/0!</v>
      </c>
    </row>
    <row r="27" spans="1:28" ht="15.5" x14ac:dyDescent="0.35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09">
        <f t="shared" si="0"/>
        <v>0</v>
      </c>
      <c r="AB27" s="110" t="e">
        <f t="shared" si="1"/>
        <v>#DIV/0!</v>
      </c>
    </row>
    <row r="28" spans="1:28" ht="15.5" x14ac:dyDescent="0.35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09">
        <f t="shared" si="0"/>
        <v>0</v>
      </c>
      <c r="AB28" s="110" t="e">
        <f t="shared" si="1"/>
        <v>#DIV/0!</v>
      </c>
    </row>
    <row r="29" spans="1:28" ht="15.5" x14ac:dyDescent="0.35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09">
        <f t="shared" si="0"/>
        <v>0</v>
      </c>
      <c r="AB29" s="110" t="e">
        <f t="shared" si="1"/>
        <v>#DIV/0!</v>
      </c>
    </row>
    <row r="30" spans="1:28" ht="15.5" x14ac:dyDescent="0.35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09">
        <f t="shared" si="0"/>
        <v>0</v>
      </c>
      <c r="AB30" s="110" t="e">
        <f t="shared" si="1"/>
        <v>#DIV/0!</v>
      </c>
    </row>
    <row r="31" spans="1:28" ht="15.5" x14ac:dyDescent="0.35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09">
        <f t="shared" si="0"/>
        <v>0</v>
      </c>
      <c r="AB31" s="110" t="e">
        <f t="shared" si="1"/>
        <v>#DIV/0!</v>
      </c>
    </row>
    <row r="32" spans="1:28" ht="15.5" x14ac:dyDescent="0.35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09">
        <f t="shared" si="0"/>
        <v>0</v>
      </c>
      <c r="AB32" s="110" t="e">
        <f t="shared" si="1"/>
        <v>#DIV/0!</v>
      </c>
    </row>
    <row r="33" spans="1:28" ht="15.5" x14ac:dyDescent="0.35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09">
        <f t="shared" si="0"/>
        <v>0</v>
      </c>
      <c r="AB33" s="110" t="e">
        <f t="shared" si="1"/>
        <v>#DIV/0!</v>
      </c>
    </row>
    <row r="34" spans="1:28" ht="15.5" x14ac:dyDescent="0.35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09">
        <f t="shared" si="0"/>
        <v>0</v>
      </c>
      <c r="AB34" s="110" t="e">
        <f t="shared" si="1"/>
        <v>#DIV/0!</v>
      </c>
    </row>
    <row r="35" spans="1:28" ht="15.5" x14ac:dyDescent="0.35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09">
        <f t="shared" si="0"/>
        <v>0</v>
      </c>
      <c r="AB35" s="110" t="e">
        <f t="shared" si="1"/>
        <v>#DIV/0!</v>
      </c>
    </row>
    <row r="36" spans="1:28" ht="15.5" x14ac:dyDescent="0.35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09">
        <f t="shared" si="0"/>
        <v>0</v>
      </c>
      <c r="AB36" s="110" t="e">
        <f t="shared" si="1"/>
        <v>#DIV/0!</v>
      </c>
    </row>
    <row r="37" spans="1:28" ht="15.5" x14ac:dyDescent="0.35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09">
        <f t="shared" si="0"/>
        <v>0</v>
      </c>
      <c r="AB37" s="110" t="e">
        <f t="shared" si="1"/>
        <v>#DIV/0!</v>
      </c>
    </row>
    <row r="38" spans="1:28" ht="15.5" x14ac:dyDescent="0.35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09">
        <f t="shared" si="0"/>
        <v>0</v>
      </c>
      <c r="AB38" s="110" t="e">
        <f t="shared" si="1"/>
        <v>#DIV/0!</v>
      </c>
    </row>
    <row r="39" spans="1:28" ht="15.5" x14ac:dyDescent="0.35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09">
        <f t="shared" si="0"/>
        <v>0</v>
      </c>
      <c r="AB39" s="110" t="e">
        <f t="shared" si="1"/>
        <v>#DIV/0!</v>
      </c>
    </row>
    <row r="40" spans="1:28" ht="15.5" x14ac:dyDescent="0.35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09">
        <f t="shared" si="0"/>
        <v>0</v>
      </c>
      <c r="AB40" s="110" t="e">
        <f t="shared" si="1"/>
        <v>#DIV/0!</v>
      </c>
    </row>
    <row r="41" spans="1:28" ht="15.5" x14ac:dyDescent="0.35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09">
        <f t="shared" si="0"/>
        <v>0</v>
      </c>
      <c r="AB41" s="110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W4" sqref="W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1" customWidth="1"/>
  </cols>
  <sheetData>
    <row r="1" spans="1:25" ht="14.5" customHeight="1" x14ac:dyDescent="0.35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5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5" x14ac:dyDescent="0.35">
      <c r="A4" s="8">
        <f>'Data Siswa'!A2</f>
        <v>1</v>
      </c>
      <c r="B4" s="28" t="str">
        <f>'Data Siswa'!B2</f>
        <v>AMELLIA</v>
      </c>
      <c r="C4" s="8" t="str">
        <f>'Data Siswa'!C2</f>
        <v>761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Tahriri'!D2:Z2)</f>
        <v>0</v>
      </c>
      <c r="W4" s="21" t="e">
        <f>AVERAGE(D4:R4,'Nilai Tahriri'!D2:Z2)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s">
        <v>266</v>
      </c>
    </row>
    <row r="5" spans="1:25" ht="15.5" x14ac:dyDescent="0.35">
      <c r="A5" s="8">
        <f>'Data Siswa'!A3</f>
        <v>2</v>
      </c>
      <c r="B5" s="30" t="str">
        <f>'Data Siswa'!B3</f>
        <v>AMIROTUL HUSNAH</v>
      </c>
      <c r="C5" s="8" t="str">
        <f>'Data Siswa'!C3</f>
        <v>762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Tahriri'!D3:Z3)</f>
        <v>0</v>
      </c>
      <c r="W5" s="21" t="e">
        <f>AVERAGE(D5:R5,'Nilai Tahriri'!D3:Z3)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s">
        <v>266</v>
      </c>
    </row>
    <row r="6" spans="1:25" ht="15.5" x14ac:dyDescent="0.35">
      <c r="A6" s="8">
        <f>'Data Siswa'!A4</f>
        <v>3</v>
      </c>
      <c r="B6" s="28" t="str">
        <f>'Data Siswa'!B4</f>
        <v>ARINATUL ADILLAH</v>
      </c>
      <c r="C6" s="8" t="str">
        <f>'Data Siswa'!C4</f>
        <v>763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Tahriri'!D4:Z4)</f>
        <v>0</v>
      </c>
      <c r="W6" s="21" t="e">
        <f>AVERAGE(D6:R6,'Nilai Tahriri'!D4:Z4)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s">
        <v>266</v>
      </c>
    </row>
    <row r="7" spans="1:25" ht="15.5" x14ac:dyDescent="0.35">
      <c r="A7" s="8">
        <f>'Data Siswa'!A5</f>
        <v>4</v>
      </c>
      <c r="B7" s="28" t="str">
        <f>'Data Siswa'!B5</f>
        <v>AYU NAPIAH SAFITRI</v>
      </c>
      <c r="C7" s="8" t="str">
        <f>'Data Siswa'!C5</f>
        <v>764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Tahriri'!D5:Z5)</f>
        <v>0</v>
      </c>
      <c r="W7" s="21" t="e">
        <f>AVERAGE(D7:R7,'Nilai Tahriri'!D5:Z5)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s">
        <v>266</v>
      </c>
    </row>
    <row r="8" spans="1:25" ht="15.5" x14ac:dyDescent="0.35">
      <c r="A8" s="8">
        <f>'Data Siswa'!A6</f>
        <v>5</v>
      </c>
      <c r="B8" s="28" t="str">
        <f>'Data Siswa'!B6</f>
        <v>CECILIA NUR RAISA</v>
      </c>
      <c r="C8" s="8" t="str">
        <f>'Data Siswa'!C6</f>
        <v>765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Tahriri'!D6:Z6)</f>
        <v>0</v>
      </c>
      <c r="W8" s="21" t="e">
        <f>AVERAGE(D8:R8,'Nilai Tahriri'!D6:Z6)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s">
        <v>266</v>
      </c>
    </row>
    <row r="9" spans="1:25" ht="15.5" x14ac:dyDescent="0.35">
      <c r="A9" s="8">
        <f>'Data Siswa'!A7</f>
        <v>6</v>
      </c>
      <c r="B9" s="28" t="str">
        <f>'Data Siswa'!B7</f>
        <v>DIAH KUSUMAH NINGRUM</v>
      </c>
      <c r="C9" s="8" t="str">
        <f>'Data Siswa'!C7</f>
        <v>766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Tahriri'!D7:Z7)</f>
        <v>0</v>
      </c>
      <c r="W9" s="21" t="e">
        <f>AVERAGE(D9:R9,'Nilai Tahriri'!D7:Z7)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s">
        <v>266</v>
      </c>
    </row>
    <row r="10" spans="1:25" ht="15.5" x14ac:dyDescent="0.35">
      <c r="A10" s="8">
        <f>'Data Siswa'!A8</f>
        <v>7</v>
      </c>
      <c r="B10" s="28" t="str">
        <f>'Data Siswa'!B8</f>
        <v>FERA TRI ANJELITA</v>
      </c>
      <c r="C10" s="8" t="str">
        <f>'Data Siswa'!C8</f>
        <v>767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Tahriri'!D8:Z8)</f>
        <v>0</v>
      </c>
      <c r="W10" s="21" t="e">
        <f>AVERAGE(D10:R10,'Nilai Tahriri'!D8:Z8)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s">
        <v>266</v>
      </c>
    </row>
    <row r="11" spans="1:25" ht="15.5" x14ac:dyDescent="0.35">
      <c r="A11" s="8">
        <f>'Data Siswa'!A9</f>
        <v>8</v>
      </c>
      <c r="B11" s="28" t="str">
        <f>'Data Siswa'!B9</f>
        <v>INDANA JULFA</v>
      </c>
      <c r="C11" s="8" t="str">
        <f>'Data Siswa'!C9</f>
        <v>768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Tahriri'!D9:Z9)</f>
        <v>0</v>
      </c>
      <c r="W11" s="21" t="e">
        <f>AVERAGE(D11:R11,'Nilai Tahriri'!D9:Z9)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s">
        <v>266</v>
      </c>
    </row>
    <row r="12" spans="1:25" ht="15.5" x14ac:dyDescent="0.35">
      <c r="A12" s="8">
        <f>'Data Siswa'!A10</f>
        <v>9</v>
      </c>
      <c r="B12" s="28" t="str">
        <f>'Data Siswa'!B10</f>
        <v>KAAMILIYYA KHAIRUN NISA</v>
      </c>
      <c r="C12" s="8" t="str">
        <f>'Data Siswa'!C10</f>
        <v>769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Tahriri'!D10:Z10)</f>
        <v>0</v>
      </c>
      <c r="W12" s="21" t="e">
        <f>AVERAGE(D12:R12,'Nilai Tahriri'!D10:Z10)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s">
        <v>266</v>
      </c>
    </row>
    <row r="13" spans="1:25" ht="15.5" x14ac:dyDescent="0.35">
      <c r="A13" s="8">
        <f>'Data Siswa'!A11</f>
        <v>10</v>
      </c>
      <c r="B13" s="28" t="str">
        <f>'Data Siswa'!B11</f>
        <v>KESYA MAULIDA</v>
      </c>
      <c r="C13" s="8" t="str">
        <f>'Data Siswa'!C11</f>
        <v>770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Tahriri'!D11:Z11)</f>
        <v>0</v>
      </c>
      <c r="W13" s="21" t="e">
        <f>AVERAGE(D13:R13,'Nilai Tahriri'!D11:Z11)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s">
        <v>266</v>
      </c>
    </row>
    <row r="14" spans="1:25" ht="15.5" x14ac:dyDescent="0.35">
      <c r="A14" s="8">
        <f>'Data Siswa'!A12</f>
        <v>11</v>
      </c>
      <c r="B14" s="28" t="str">
        <f>'Data Siswa'!B12</f>
        <v>KEYLA KHADAFI</v>
      </c>
      <c r="C14" s="8" t="str">
        <f>'Data Siswa'!C12</f>
        <v>771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Tahriri'!D12:Z12)</f>
        <v>0</v>
      </c>
      <c r="W14" s="21" t="e">
        <f>AVERAGE(D14:R14,'Nilai Tahriri'!D12:Z12)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s">
        <v>266</v>
      </c>
    </row>
    <row r="15" spans="1:25" ht="15.5" x14ac:dyDescent="0.35">
      <c r="A15" s="8">
        <f>'Data Siswa'!A13</f>
        <v>12</v>
      </c>
      <c r="B15" s="28" t="str">
        <f>'Data Siswa'!B13</f>
        <v>KEYSHA QUEENA SINTA ALNAYRA</v>
      </c>
      <c r="C15" s="8" t="str">
        <f>'Data Siswa'!C13</f>
        <v>772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Tahriri'!D13:Z13)</f>
        <v>0</v>
      </c>
      <c r="W15" s="21" t="e">
        <f>AVERAGE(D15:R15,'Nilai Tahriri'!D13:Z13)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s">
        <v>266</v>
      </c>
    </row>
    <row r="16" spans="1:25" ht="15.5" x14ac:dyDescent="0.35">
      <c r="A16" s="8">
        <f>'Data Siswa'!A14</f>
        <v>13</v>
      </c>
      <c r="B16" s="28" t="str">
        <f>'Data Siswa'!B14</f>
        <v>MADINA AL ISTIQOMAH</v>
      </c>
      <c r="C16" s="8" t="str">
        <f>'Data Siswa'!C14</f>
        <v>773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Tahriri'!D14:Z14)</f>
        <v>0</v>
      </c>
      <c r="W16" s="21" t="e">
        <f>AVERAGE(D16:R16,'Nilai Tahriri'!D14:Z14)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s">
        <v>266</v>
      </c>
    </row>
    <row r="17" spans="1:25" ht="15.5" x14ac:dyDescent="0.35">
      <c r="A17" s="8">
        <f>'Data Siswa'!A15</f>
        <v>14</v>
      </c>
      <c r="B17" s="28" t="str">
        <f>'Data Siswa'!B15</f>
        <v>MILIK TRI JULASTRI</v>
      </c>
      <c r="C17" s="8" t="str">
        <f>'Data Siswa'!C15</f>
        <v>774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Tahriri'!D15:Z15)</f>
        <v>0</v>
      </c>
      <c r="W17" s="21" t="e">
        <f>AVERAGE(D17:R17,'Nilai Tahriri'!D15:Z15)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s">
        <v>266</v>
      </c>
    </row>
    <row r="18" spans="1:25" ht="15.5" x14ac:dyDescent="0.35">
      <c r="A18" s="8">
        <f>'Data Siswa'!A16</f>
        <v>15</v>
      </c>
      <c r="B18" s="28" t="str">
        <f>'Data Siswa'!B16</f>
        <v>PUTIK ADINDA ESTIANA</v>
      </c>
      <c r="C18" s="8" t="str">
        <f>'Data Siswa'!C16</f>
        <v>775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Tahriri'!D16:Z16)</f>
        <v>0</v>
      </c>
      <c r="W18" s="21" t="e">
        <f>AVERAGE(D18:R18,'Nilai Tahriri'!D16:Z16)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s">
        <v>266</v>
      </c>
    </row>
    <row r="19" spans="1:25" ht="15.5" x14ac:dyDescent="0.35">
      <c r="A19" s="8">
        <f>'Data Siswa'!A17</f>
        <v>16</v>
      </c>
      <c r="B19" s="28" t="str">
        <f>'Data Siswa'!B17</f>
        <v>PUTRI ABELLIYA</v>
      </c>
      <c r="C19" s="8" t="str">
        <f>'Data Siswa'!C17</f>
        <v>776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Tahriri'!D17:Z17)</f>
        <v>0</v>
      </c>
      <c r="W19" s="21" t="e">
        <f>AVERAGE(D19:R19,'Nilai Tahriri'!D17:Z17)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s">
        <v>266</v>
      </c>
    </row>
    <row r="20" spans="1:25" ht="15.5" x14ac:dyDescent="0.35">
      <c r="A20" s="8">
        <f>'Data Siswa'!A18</f>
        <v>17</v>
      </c>
      <c r="B20" s="28" t="str">
        <f>'Data Siswa'!B18</f>
        <v>QONITATUNNISA A'BIDAH</v>
      </c>
      <c r="C20" s="8" t="str">
        <f>'Data Siswa'!C18</f>
        <v>777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Tahriri'!D18:Z18)</f>
        <v>0</v>
      </c>
      <c r="W20" s="21" t="e">
        <f>AVERAGE(D20:R20,'Nilai Tahriri'!D18:Z18)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s">
        <v>266</v>
      </c>
    </row>
    <row r="21" spans="1:25" ht="15.5" x14ac:dyDescent="0.35">
      <c r="A21" s="8">
        <f>'Data Siswa'!A19</f>
        <v>18</v>
      </c>
      <c r="B21" s="28" t="str">
        <f>'Data Siswa'!B19</f>
        <v>SABRINNA AZZAHRA</v>
      </c>
      <c r="C21" s="8" t="str">
        <f>'Data Siswa'!C19</f>
        <v>778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Tahriri'!D19:Z19)</f>
        <v>0</v>
      </c>
      <c r="W21" s="21" t="e">
        <f>AVERAGE(D21:R21,'Nilai Tahriri'!D19:Z19)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s">
        <v>266</v>
      </c>
    </row>
    <row r="22" spans="1:25" ht="15.5" x14ac:dyDescent="0.35">
      <c r="A22" s="8">
        <f>'Data Siswa'!A20</f>
        <v>19</v>
      </c>
      <c r="B22" s="28" t="str">
        <f>'Data Siswa'!B20</f>
        <v>SYIFA KHAIRANI NASUTION</v>
      </c>
      <c r="C22" s="8" t="str">
        <f>'Data Siswa'!C20</f>
        <v>779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Tahriri'!D20:Z20)</f>
        <v>0</v>
      </c>
      <c r="W22" s="21" t="e">
        <f>AVERAGE(D22:R22,'Nilai Tahriri'!D20:Z20)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s">
        <v>266</v>
      </c>
    </row>
    <row r="23" spans="1:25" ht="15.5" x14ac:dyDescent="0.35">
      <c r="A23" s="8">
        <f>'Data Siswa'!A21</f>
        <v>20</v>
      </c>
      <c r="B23" s="28" t="str">
        <f>'Data Siswa'!B21</f>
        <v>VANIA FEBRIYANTI</v>
      </c>
      <c r="C23" s="8" t="str">
        <f>'Data Siswa'!C21</f>
        <v>780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Tahriri'!D21:Z21)</f>
        <v>0</v>
      </c>
      <c r="W23" s="21" t="e">
        <f>AVERAGE(D23:R23,'Nilai Tahriri'!D21:Z21)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s">
        <v>266</v>
      </c>
    </row>
    <row r="24" spans="1:25" ht="15.5" x14ac:dyDescent="0.35">
      <c r="A24" s="8">
        <f>'Data Siswa'!A22</f>
        <v>21</v>
      </c>
      <c r="B24" s="28" t="str">
        <f>'Data Siswa'!B22</f>
        <v>VITA AULIA</v>
      </c>
      <c r="C24" s="8" t="str">
        <f>'Data Siswa'!C22</f>
        <v>781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Tahriri'!D22:Z22)</f>
        <v>0</v>
      </c>
      <c r="W24" s="21" t="e">
        <f>AVERAGE(D24:R24,'Nilai Tahriri'!D22:Z22)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s">
        <v>266</v>
      </c>
    </row>
    <row r="25" spans="1:25" ht="15.5" x14ac:dyDescent="0.35">
      <c r="A25" s="8">
        <f>'Data Siswa'!A23</f>
        <v>22</v>
      </c>
      <c r="B25" s="28" t="str">
        <f>'Data Siswa'!B23</f>
        <v>ZALFA ELIZA RAMADANI</v>
      </c>
      <c r="C25" s="8" t="str">
        <f>'Data Siswa'!C23</f>
        <v>782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Tahriri'!D23:Z23)</f>
        <v>0</v>
      </c>
      <c r="W25" s="21" t="e">
        <f>AVERAGE(D25:R25,'Nilai Tahriri'!D23:Z23)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s">
        <v>266</v>
      </c>
    </row>
    <row r="26" spans="1:25" ht="15.5" x14ac:dyDescent="0.35">
      <c r="A26" s="8">
        <f>'Data Siswa'!A24</f>
        <v>23</v>
      </c>
      <c r="B26" s="28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Tahriri'!D24:Z24)</f>
        <v>0</v>
      </c>
      <c r="W26" s="21" t="e">
        <f>AVERAGE(D26:R26,'Nilai Tahriri'!D24:Z24)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s">
        <v>266</v>
      </c>
    </row>
    <row r="27" spans="1:25" ht="15.5" x14ac:dyDescent="0.35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Tahriri'!D25:Z25)</f>
        <v>0</v>
      </c>
      <c r="W27" s="21" t="e">
        <f>AVERAGE(D27:R27,'Nilai Tahriri'!D25:Z25)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s">
        <v>266</v>
      </c>
    </row>
    <row r="28" spans="1:25" ht="15.5" x14ac:dyDescent="0.35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Tahriri'!D26:Z26)</f>
        <v>0</v>
      </c>
      <c r="W28" s="21" t="e">
        <f>AVERAGE(D28:R28,'Nilai Tahriri'!D26:Z26)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s">
        <v>266</v>
      </c>
    </row>
    <row r="29" spans="1:25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Tahriri'!D27:Z27)</f>
        <v>0</v>
      </c>
      <c r="W29" s="21" t="e">
        <f>AVERAGE(D29:R29,'Nilai Tahriri'!D27:Z27)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s">
        <v>266</v>
      </c>
    </row>
    <row r="30" spans="1:25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Tahriri'!D28:Z28)</f>
        <v>0</v>
      </c>
      <c r="W30" s="21" t="e">
        <f>AVERAGE(D30:R30,'Nilai Tahriri'!D28:Z28)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s">
        <v>266</v>
      </c>
    </row>
    <row r="31" spans="1:25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Tahriri'!D29:Z29)</f>
        <v>0</v>
      </c>
      <c r="W31" s="21" t="e">
        <f>AVERAGE(D31:R31,'Nilai Tahriri'!D29:Z29)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s">
        <v>266</v>
      </c>
    </row>
    <row r="32" spans="1:25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Tahriri'!D30:Z30)</f>
        <v>0</v>
      </c>
      <c r="W32" s="21" t="e">
        <f>AVERAGE(D32:R32,'Nilai Tahriri'!D30:Z30)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s">
        <v>266</v>
      </c>
    </row>
    <row r="33" spans="1:25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Tahriri'!D31:Z31)</f>
        <v>0</v>
      </c>
      <c r="W33" s="21" t="e">
        <f>AVERAGE(D33:R33,'Nilai Tahriri'!D31:Z31)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s">
        <v>266</v>
      </c>
    </row>
    <row r="34" spans="1:25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Tahriri'!D32:Z32)</f>
        <v>0</v>
      </c>
      <c r="W34" s="21" t="e">
        <f>AVERAGE(D34:R34,'Nilai Tahriri'!D32:Z32)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s">
        <v>266</v>
      </c>
    </row>
    <row r="35" spans="1:25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Tahriri'!D33:Z33)</f>
        <v>0</v>
      </c>
      <c r="W35" s="21" t="e">
        <f>AVERAGE(D35:R35,'Nilai Tahriri'!D33:Z33)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s">
        <v>266</v>
      </c>
    </row>
    <row r="36" spans="1:25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Tahriri'!D34:Z34)</f>
        <v>0</v>
      </c>
      <c r="W36" s="21" t="e">
        <f>AVERAGE(D36:R36,'Nilai Tahriri'!D34:Z34)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s">
        <v>266</v>
      </c>
    </row>
    <row r="37" spans="1:25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Tahriri'!D35:Z35)</f>
        <v>0</v>
      </c>
      <c r="W37" s="21" t="e">
        <f>AVERAGE(D37:R37,'Nilai Tahriri'!D35:Z35)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s">
        <v>266</v>
      </c>
    </row>
    <row r="38" spans="1:25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Tahriri'!D36:Z36)</f>
        <v>0</v>
      </c>
      <c r="W38" s="21" t="e">
        <f>AVERAGE(D38:R38,'Nilai Tahriri'!D36:Z36)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s">
        <v>266</v>
      </c>
    </row>
    <row r="39" spans="1:25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Tahriri'!D37:Z37)</f>
        <v>0</v>
      </c>
      <c r="W39" s="21" t="e">
        <f>AVERAGE(D39:R39,'Nilai Tahriri'!D37:Z37)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s">
        <v>266</v>
      </c>
    </row>
    <row r="40" spans="1:25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Tahriri'!D38:Z38)</f>
        <v>0</v>
      </c>
      <c r="W40" s="21" t="e">
        <f>AVERAGE(D40:R40,'Nilai Tahriri'!D38:Z38)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s">
        <v>266</v>
      </c>
    </row>
    <row r="41" spans="1:25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Tahriri'!D39:Z39)</f>
        <v>0</v>
      </c>
      <c r="W41" s="21" t="e">
        <f>AVERAGE(D41:R41,'Nilai Tahriri'!D39:Z39)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s">
        <v>266</v>
      </c>
    </row>
    <row r="42" spans="1:25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Tahriri'!D40:Z40)</f>
        <v>0</v>
      </c>
      <c r="W42" s="21" t="e">
        <f>AVERAGE(D42:R42,'Nilai Tahriri'!D40:Z40)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s">
        <v>266</v>
      </c>
    </row>
    <row r="43" spans="1:25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Tahriri'!D41:Z41)</f>
        <v>0</v>
      </c>
      <c r="W43" s="21" t="e">
        <f>AVERAGE(D43:R43,'Nilai Tahriri'!D41:Z41)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G15" sqref="G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" customHeight="1" x14ac:dyDescent="0.35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5" customHeight="1" x14ac:dyDescent="0.35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5" x14ac:dyDescent="0.35">
      <c r="A4" s="8">
        <f>'Data Siswa'!A2</f>
        <v>1</v>
      </c>
      <c r="B4" s="28" t="str">
        <f>'Data Siswa'!B2</f>
        <v>AMELLIA</v>
      </c>
      <c r="C4" s="8" t="str">
        <f>'Data Siswa'!C2</f>
        <v>761</v>
      </c>
      <c r="D4" s="29"/>
      <c r="E4" s="29"/>
      <c r="F4" s="29"/>
      <c r="G4" s="29"/>
      <c r="H4" s="29"/>
      <c r="I4" s="29"/>
      <c r="J4" s="10"/>
    </row>
    <row r="5" spans="1:10" ht="15.5" x14ac:dyDescent="0.35">
      <c r="A5" s="8">
        <f>'Data Siswa'!A3</f>
        <v>2</v>
      </c>
      <c r="B5" s="30" t="str">
        <f>'Data Siswa'!B3</f>
        <v>AMIROTUL HUSNAH</v>
      </c>
      <c r="C5" s="8" t="str">
        <f>'Data Siswa'!C3</f>
        <v>762</v>
      </c>
      <c r="D5" s="29"/>
      <c r="E5" s="29"/>
      <c r="F5" s="29"/>
      <c r="G5" s="29"/>
      <c r="H5" s="29"/>
      <c r="I5" s="29"/>
      <c r="J5" s="10"/>
    </row>
    <row r="6" spans="1:10" ht="15.5" x14ac:dyDescent="0.35">
      <c r="A6" s="8">
        <f>'Data Siswa'!A4</f>
        <v>3</v>
      </c>
      <c r="B6" s="28" t="str">
        <f>'Data Siswa'!B4</f>
        <v>ARINATUL ADILLAH</v>
      </c>
      <c r="C6" s="8" t="str">
        <f>'Data Siswa'!C4</f>
        <v>763</v>
      </c>
      <c r="D6" s="29"/>
      <c r="E6" s="29"/>
      <c r="F6" s="29"/>
      <c r="G6" s="29"/>
      <c r="H6" s="29"/>
      <c r="I6" s="29"/>
      <c r="J6" s="10"/>
    </row>
    <row r="7" spans="1:10" ht="15.5" x14ac:dyDescent="0.35">
      <c r="A7" s="8">
        <f>'Data Siswa'!A5</f>
        <v>4</v>
      </c>
      <c r="B7" s="28" t="str">
        <f>'Data Siswa'!B5</f>
        <v>AYU NAPIAH SAFITRI</v>
      </c>
      <c r="C7" s="8" t="str">
        <f>'Data Siswa'!C5</f>
        <v>764</v>
      </c>
      <c r="D7" s="29"/>
      <c r="E7" s="29"/>
      <c r="F7" s="29"/>
      <c r="G7" s="29"/>
      <c r="H7" s="29"/>
      <c r="I7" s="29"/>
      <c r="J7" s="10"/>
    </row>
    <row r="8" spans="1:10" ht="15.5" x14ac:dyDescent="0.35">
      <c r="A8" s="8">
        <f>'Data Siswa'!A6</f>
        <v>5</v>
      </c>
      <c r="B8" s="28" t="str">
        <f>'Data Siswa'!B6</f>
        <v>CECILIA NUR RAISA</v>
      </c>
      <c r="C8" s="8" t="str">
        <f>'Data Siswa'!C6</f>
        <v>765</v>
      </c>
      <c r="D8" s="29"/>
      <c r="E8" s="29"/>
      <c r="F8" s="29"/>
      <c r="G8" s="29"/>
      <c r="H8" s="29"/>
      <c r="I8" s="29"/>
      <c r="J8" s="10"/>
    </row>
    <row r="9" spans="1:10" ht="15.5" x14ac:dyDescent="0.35">
      <c r="A9" s="8">
        <f>'Data Siswa'!A7</f>
        <v>6</v>
      </c>
      <c r="B9" s="28" t="str">
        <f>'Data Siswa'!B7</f>
        <v>DIAH KUSUMAH NINGRUM</v>
      </c>
      <c r="C9" s="8" t="str">
        <f>'Data Siswa'!C7</f>
        <v>766</v>
      </c>
      <c r="D9" s="29"/>
      <c r="E9" s="29"/>
      <c r="F9" s="29"/>
      <c r="G9" s="29"/>
      <c r="H9" s="29"/>
      <c r="I9" s="29"/>
      <c r="J9" s="10"/>
    </row>
    <row r="10" spans="1:10" ht="15.5" x14ac:dyDescent="0.35">
      <c r="A10" s="8">
        <f>'Data Siswa'!A8</f>
        <v>7</v>
      </c>
      <c r="B10" s="28" t="str">
        <f>'Data Siswa'!B8</f>
        <v>FERA TRI ANJELITA</v>
      </c>
      <c r="C10" s="8" t="str">
        <f>'Data Siswa'!C8</f>
        <v>767</v>
      </c>
      <c r="D10" s="29"/>
      <c r="E10" s="29"/>
      <c r="F10" s="29"/>
      <c r="G10" s="29"/>
      <c r="H10" s="29"/>
      <c r="I10" s="29"/>
      <c r="J10" s="10"/>
    </row>
    <row r="11" spans="1:10" ht="15.5" x14ac:dyDescent="0.35">
      <c r="A11" s="8">
        <f>'Data Siswa'!A9</f>
        <v>8</v>
      </c>
      <c r="B11" s="28" t="str">
        <f>'Data Siswa'!B9</f>
        <v>INDANA JULFA</v>
      </c>
      <c r="C11" s="8" t="str">
        <f>'Data Siswa'!C9</f>
        <v>768</v>
      </c>
      <c r="D11" s="29"/>
      <c r="E11" s="29"/>
      <c r="F11" s="29"/>
      <c r="G11" s="29"/>
      <c r="H11" s="29"/>
      <c r="I11" s="29"/>
      <c r="J11" s="10"/>
    </row>
    <row r="12" spans="1:10" ht="15.5" x14ac:dyDescent="0.35">
      <c r="A12" s="8">
        <f>'Data Siswa'!A10</f>
        <v>9</v>
      </c>
      <c r="B12" s="28" t="str">
        <f>'Data Siswa'!B10</f>
        <v>KAAMILIYYA KHAIRUN NISA</v>
      </c>
      <c r="C12" s="8" t="str">
        <f>'Data Siswa'!C10</f>
        <v>769</v>
      </c>
      <c r="D12" s="29"/>
      <c r="E12" s="29"/>
      <c r="F12" s="29"/>
      <c r="G12" s="29"/>
      <c r="H12" s="29"/>
      <c r="I12" s="29"/>
      <c r="J12" s="10"/>
    </row>
    <row r="13" spans="1:10" ht="15.5" x14ac:dyDescent="0.35">
      <c r="A13" s="8">
        <f>'Data Siswa'!A11</f>
        <v>10</v>
      </c>
      <c r="B13" s="28" t="str">
        <f>'Data Siswa'!B11</f>
        <v>KESYA MAULIDA</v>
      </c>
      <c r="C13" s="8" t="str">
        <f>'Data Siswa'!C11</f>
        <v>770</v>
      </c>
      <c r="D13" s="29"/>
      <c r="E13" s="29"/>
      <c r="F13" s="29"/>
      <c r="G13" s="29"/>
      <c r="H13" s="29"/>
      <c r="I13" s="29"/>
      <c r="J13" s="10"/>
    </row>
    <row r="14" spans="1:10" ht="15.5" x14ac:dyDescent="0.35">
      <c r="A14" s="8">
        <f>'Data Siswa'!A12</f>
        <v>11</v>
      </c>
      <c r="B14" s="28" t="str">
        <f>'Data Siswa'!B12</f>
        <v>KEYLA KHADAFI</v>
      </c>
      <c r="C14" s="8" t="str">
        <f>'Data Siswa'!C12</f>
        <v>771</v>
      </c>
      <c r="D14" s="29"/>
      <c r="E14" s="29"/>
      <c r="F14" s="29"/>
      <c r="G14" s="29"/>
      <c r="H14" s="29"/>
      <c r="I14" s="29"/>
      <c r="J14" s="10"/>
    </row>
    <row r="15" spans="1:10" ht="15.5" x14ac:dyDescent="0.35">
      <c r="A15" s="8">
        <f>'Data Siswa'!A13</f>
        <v>12</v>
      </c>
      <c r="B15" s="28" t="str">
        <f>'Data Siswa'!B13</f>
        <v>KEYSHA QUEENA SINTA ALNAYRA</v>
      </c>
      <c r="C15" s="8" t="str">
        <f>'Data Siswa'!C13</f>
        <v>772</v>
      </c>
      <c r="D15" s="29"/>
      <c r="E15" s="29"/>
      <c r="F15" s="29"/>
      <c r="G15" s="29"/>
      <c r="H15" s="29"/>
      <c r="I15" s="29"/>
      <c r="J15" s="10"/>
    </row>
    <row r="16" spans="1:10" ht="15.5" x14ac:dyDescent="0.35">
      <c r="A16" s="8">
        <f>'Data Siswa'!A14</f>
        <v>13</v>
      </c>
      <c r="B16" s="28" t="str">
        <f>'Data Siswa'!B14</f>
        <v>MADINA AL ISTIQOMAH</v>
      </c>
      <c r="C16" s="8" t="str">
        <f>'Data Siswa'!C14</f>
        <v>773</v>
      </c>
      <c r="D16" s="29"/>
      <c r="E16" s="29"/>
      <c r="F16" s="29"/>
      <c r="G16" s="29"/>
      <c r="H16" s="29"/>
      <c r="I16" s="29"/>
      <c r="J16" s="10"/>
    </row>
    <row r="17" spans="1:10" ht="15.5" x14ac:dyDescent="0.35">
      <c r="A17" s="8">
        <f>'Data Siswa'!A15</f>
        <v>14</v>
      </c>
      <c r="B17" s="28" t="str">
        <f>'Data Siswa'!B15</f>
        <v>MILIK TRI JULASTRI</v>
      </c>
      <c r="C17" s="8" t="str">
        <f>'Data Siswa'!C15</f>
        <v>774</v>
      </c>
      <c r="D17" s="29"/>
      <c r="E17" s="29"/>
      <c r="F17" s="29"/>
      <c r="G17" s="29"/>
      <c r="H17" s="29"/>
      <c r="I17" s="29"/>
      <c r="J17" s="10"/>
    </row>
    <row r="18" spans="1:10" ht="15.5" x14ac:dyDescent="0.35">
      <c r="A18" s="8">
        <f>'Data Siswa'!A16</f>
        <v>15</v>
      </c>
      <c r="B18" s="28" t="str">
        <f>'Data Siswa'!B16</f>
        <v>PUTIK ADINDA ESTIANA</v>
      </c>
      <c r="C18" s="8" t="str">
        <f>'Data Siswa'!C16</f>
        <v>775</v>
      </c>
      <c r="D18" s="29"/>
      <c r="E18" s="29"/>
      <c r="F18" s="29"/>
      <c r="G18" s="29"/>
      <c r="H18" s="29"/>
      <c r="I18" s="29"/>
      <c r="J18" s="10"/>
    </row>
    <row r="19" spans="1:10" ht="15.5" x14ac:dyDescent="0.35">
      <c r="A19" s="8">
        <f>'Data Siswa'!A17</f>
        <v>16</v>
      </c>
      <c r="B19" s="28" t="str">
        <f>'Data Siswa'!B17</f>
        <v>PUTRI ABELLIYA</v>
      </c>
      <c r="C19" s="8" t="str">
        <f>'Data Siswa'!C17</f>
        <v>776</v>
      </c>
      <c r="D19" s="29"/>
      <c r="E19" s="29"/>
      <c r="F19" s="29"/>
      <c r="G19" s="29"/>
      <c r="H19" s="29"/>
      <c r="I19" s="29"/>
      <c r="J19" s="10"/>
    </row>
    <row r="20" spans="1:10" ht="15.5" x14ac:dyDescent="0.35">
      <c r="A20" s="8">
        <f>'Data Siswa'!A18</f>
        <v>17</v>
      </c>
      <c r="B20" s="28" t="str">
        <f>'Data Siswa'!B18</f>
        <v>QONITATUNNISA A'BIDAH</v>
      </c>
      <c r="C20" s="8" t="str">
        <f>'Data Siswa'!C18</f>
        <v>777</v>
      </c>
      <c r="D20" s="29"/>
      <c r="E20" s="29"/>
      <c r="F20" s="29"/>
      <c r="G20" s="29"/>
      <c r="H20" s="29"/>
      <c r="I20" s="29"/>
      <c r="J20" s="10"/>
    </row>
    <row r="21" spans="1:10" ht="15.5" x14ac:dyDescent="0.35">
      <c r="A21" s="8">
        <f>'Data Siswa'!A19</f>
        <v>18</v>
      </c>
      <c r="B21" s="28" t="str">
        <f>'Data Siswa'!B19</f>
        <v>SABRINNA AZZAHRA</v>
      </c>
      <c r="C21" s="8" t="str">
        <f>'Data Siswa'!C19</f>
        <v>778</v>
      </c>
      <c r="D21" s="29"/>
      <c r="E21" s="29"/>
      <c r="F21" s="29"/>
      <c r="G21" s="29"/>
      <c r="H21" s="29"/>
      <c r="I21" s="29"/>
      <c r="J21" s="10"/>
    </row>
    <row r="22" spans="1:10" ht="15.5" x14ac:dyDescent="0.35">
      <c r="A22" s="8">
        <f>'Data Siswa'!A20</f>
        <v>19</v>
      </c>
      <c r="B22" s="28" t="str">
        <f>'Data Siswa'!B20</f>
        <v>SYIFA KHAIRANI NASUTION</v>
      </c>
      <c r="C22" s="8" t="str">
        <f>'Data Siswa'!C20</f>
        <v>779</v>
      </c>
      <c r="D22" s="29"/>
      <c r="E22" s="29"/>
      <c r="F22" s="29"/>
      <c r="G22" s="29"/>
      <c r="H22" s="29"/>
      <c r="I22" s="29"/>
      <c r="J22" s="10"/>
    </row>
    <row r="23" spans="1:10" ht="15.5" x14ac:dyDescent="0.35">
      <c r="A23" s="8">
        <f>'Data Siswa'!A21</f>
        <v>20</v>
      </c>
      <c r="B23" s="28" t="str">
        <f>'Data Siswa'!B21</f>
        <v>VANIA FEBRIYANTI</v>
      </c>
      <c r="C23" s="8" t="str">
        <f>'Data Siswa'!C21</f>
        <v>780</v>
      </c>
      <c r="D23" s="29"/>
      <c r="E23" s="29"/>
      <c r="F23" s="29"/>
      <c r="G23" s="29"/>
      <c r="H23" s="29"/>
      <c r="I23" s="29"/>
      <c r="J23" s="10"/>
    </row>
    <row r="24" spans="1:10" ht="15.5" x14ac:dyDescent="0.35">
      <c r="A24" s="8">
        <f>'Data Siswa'!A22</f>
        <v>21</v>
      </c>
      <c r="B24" s="28" t="str">
        <f>'Data Siswa'!B22</f>
        <v>VITA AULIA</v>
      </c>
      <c r="C24" s="8" t="str">
        <f>'Data Siswa'!C22</f>
        <v>781</v>
      </c>
      <c r="D24" s="29"/>
      <c r="E24" s="29"/>
      <c r="F24" s="29"/>
      <c r="G24" s="29"/>
      <c r="H24" s="29"/>
      <c r="I24" s="29"/>
      <c r="J24" s="10"/>
    </row>
    <row r="25" spans="1:10" ht="15.5" x14ac:dyDescent="0.35">
      <c r="A25" s="8">
        <f>'Data Siswa'!A23</f>
        <v>22</v>
      </c>
      <c r="B25" s="28" t="str">
        <f>'Data Siswa'!B23</f>
        <v>ZALFA ELIZA RAMADANI</v>
      </c>
      <c r="C25" s="8" t="str">
        <f>'Data Siswa'!C23</f>
        <v>782</v>
      </c>
      <c r="D25" s="29"/>
      <c r="E25" s="29"/>
      <c r="F25" s="29"/>
      <c r="G25" s="29"/>
      <c r="H25" s="29"/>
      <c r="I25" s="29"/>
      <c r="J25" s="10"/>
    </row>
    <row r="26" spans="1:10" ht="15.5" x14ac:dyDescent="0.35">
      <c r="A26" s="8">
        <f>'Data Siswa'!A24</f>
        <v>23</v>
      </c>
      <c r="B26" s="28">
        <f>'Data Siswa'!B24</f>
        <v>0</v>
      </c>
      <c r="C26" s="8">
        <f>'Data Siswa'!C24</f>
        <v>0</v>
      </c>
      <c r="D26" s="29"/>
      <c r="E26" s="29"/>
      <c r="F26" s="29"/>
      <c r="G26" s="29"/>
      <c r="H26" s="29"/>
      <c r="I26" s="29"/>
      <c r="J26" s="10"/>
    </row>
    <row r="27" spans="1:10" ht="15.5" x14ac:dyDescent="0.35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/>
    </row>
    <row r="28" spans="1:10" ht="15.5" x14ac:dyDescent="0.35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/>
    </row>
    <row r="29" spans="1:10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/>
    </row>
    <row r="30" spans="1:10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/>
    </row>
    <row r="31" spans="1:10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/>
    </row>
    <row r="32" spans="1:10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/>
    </row>
    <row r="33" spans="1:10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/>
    </row>
    <row r="34" spans="1:10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/>
    </row>
    <row r="35" spans="1:10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/>
    </row>
    <row r="36" spans="1:10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/>
    </row>
    <row r="37" spans="1:10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/>
    </row>
    <row r="38" spans="1:10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/>
    </row>
    <row r="39" spans="1:10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/>
    </row>
    <row r="40" spans="1:10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/>
    </row>
    <row r="41" spans="1:10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/>
    </row>
    <row r="42" spans="1:10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/>
    </row>
    <row r="43" spans="1:10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topLeftCell="C1" zoomScale="115" zoomScaleNormal="58" zoomScalePageLayoutView="115" workbookViewId="0">
      <selection activeCell="S3" sqref="S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1" customWidth="1"/>
    <col min="13" max="13" width="10.7265625" customWidth="1"/>
    <col min="14" max="14" width="5.1796875" style="3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AMELLIA ( 761 )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الأول</v>
      </c>
      <c r="L3" s="118"/>
      <c r="M3" s="170" t="str">
        <f>Biodata!$B$4</f>
        <v>الصف  : الثالث د للبنات</v>
      </c>
      <c r="N3" s="170"/>
      <c r="O3" s="172">
        <f>(VLOOKUP($U$8,'Data Siswa'!$A$2:$D$41,4,FALSE))</f>
        <v>0</v>
      </c>
      <c r="P3" s="172"/>
      <c r="Q3" s="172"/>
      <c r="R3" s="174" t="s">
        <v>274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49999999999999" customHeight="1" x14ac:dyDescent="0.35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5" customHeight="1" x14ac:dyDescent="0.35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Tahriri'!$A$2:$AA$41,4,FALSE)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Tahriri'!$A$2:$AA$41,5,FALSE)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Tahriri'!$A$2:$AA$41,6,FALSE)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Tahriri'!$A$2:$AA$41,7,FALSE)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5" customHeight="1" x14ac:dyDescent="0.35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5" customHeight="1" x14ac:dyDescent="0.35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Tahriri'!$A$2:$AA$41,8,FALSE)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5" customHeight="1" x14ac:dyDescent="0.35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5" customHeight="1" x14ac:dyDescent="0.35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Tahriri'!$A$2:$AA$41,9,FALSE)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5" customHeight="1" x14ac:dyDescent="0.35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Tahriri'!$A$2:$AA$41,10,FALSE)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Tahriri'!$A$2:$AA$41,11,FALSE)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Tahriri'!$A$2:$AA$41,12,FALSE)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Tahriri'!$A$2:$AA$41,13,FALSE)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Tahriri'!$A$2:$AA$41,14,FALSE)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5" customHeight="1" x14ac:dyDescent="0.35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Tahriri'!$A$2:$AA$41,15,FALSE)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5" customHeight="1" x14ac:dyDescent="0.35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5" customHeight="1" x14ac:dyDescent="0.35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5" customHeight="1" x14ac:dyDescent="0.35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Tahriri'!$A$2:$AA$41,16,FALSE)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Tahriri'!$A$2:$AA$41,17,FALSE)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Tahriri'!$A$2:$AA$41,18,FALSE)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Tahriri'!$A$2:$AA$41,19,FALSE)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>
        <f>VLOOKUP($U$8,'Nilai Tahriri'!$A$2:$AA$41,20,FALSE)</f>
        <v>0</v>
      </c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>
        <f>VLOOKUP($U$8,'Nilai Tahriri'!$A$2:$AA$41,21,FALSE)</f>
        <v>0</v>
      </c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>
        <f>VLOOKUP($U$8,'Nilai Tahriri'!$A$2:$AA$41,22,FALSE)</f>
        <v>0</v>
      </c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>
        <f>VLOOKUP($U$8,'Nilai Tahriri'!$A$2:$AA$41,23,FALSE)</f>
        <v>0</v>
      </c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>
        <f>VLOOKUP($U$8,'Nilai Tahriri'!$A$2:$AA$41,24,FALSE)</f>
        <v>0</v>
      </c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>
        <f>VLOOKUP($U$8,'Nilai Tahriri'!$A$2:$AA$41,25,FALSE)</f>
        <v>0</v>
      </c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177">
        <f>VLOOKUP($U$8,Akhlak!$A$4:$J$43,10,FALSE)</f>
        <v>0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>
        <f>VLOOKUP($U$8,'Nilai Tahriri'!$A$2:$AA$41,26,FALSE)</f>
        <v>0</v>
      </c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85" t="s">
        <v>266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Tahriri'!$A$2:$AA$41,27,FALSE)</f>
        <v>0</v>
      </c>
      <c r="N48" s="225" t="e">
        <f>VLOOKUP($U$8,'Nilai Tahriri'!$A$2:$AA$41,41,FALSE)</f>
        <v>#REF!</v>
      </c>
      <c r="O48" s="225" t="e">
        <f>VLOOKUP($U$8,'Nilai Tahriri'!$A$2:$AA$41,41,FALSE)</f>
        <v>#REF!</v>
      </c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١٦ من رجب سنة ١٤٤٧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٠٥ من يناير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7265625" defaultRowHeight="14.5" x14ac:dyDescent="0.35"/>
  <cols>
    <col min="1" max="1" width="5.26953125" style="94" customWidth="1"/>
    <col min="2" max="2" width="30.54296875" style="101" customWidth="1"/>
    <col min="3" max="3" width="8.7265625" style="94"/>
    <col min="4" max="4" width="11.26953125" style="94" bestFit="1" customWidth="1"/>
    <col min="5" max="5" width="13.81640625" style="104" bestFit="1" customWidth="1"/>
    <col min="6" max="6" width="9.1796875" style="104" bestFit="1" customWidth="1"/>
    <col min="7" max="7" width="10.7265625" style="94" bestFit="1" customWidth="1"/>
    <col min="8" max="16384" width="8.7265625" style="94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93"/>
      <c r="B2" s="95"/>
      <c r="C2" s="93"/>
      <c r="D2" s="93"/>
      <c r="E2" s="93"/>
      <c r="F2" s="93"/>
      <c r="G2" s="93"/>
    </row>
    <row r="3" spans="1:7" ht="17.5" x14ac:dyDescent="0.35">
      <c r="A3" s="289" t="str">
        <f>Biodata!C4</f>
        <v>الثالث د للبنات</v>
      </c>
      <c r="B3" s="289"/>
      <c r="C3" s="289"/>
      <c r="D3" s="289"/>
      <c r="E3" s="289"/>
      <c r="F3" s="289"/>
      <c r="G3" s="289"/>
    </row>
    <row r="5" spans="1:7" ht="22" customHeight="1" x14ac:dyDescent="0.35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5">
      <c r="A6" s="97">
        <v>1</v>
      </c>
      <c r="B6" s="105" t="str">
        <f>'Data Siswa'!B2</f>
        <v>AMELLIA</v>
      </c>
      <c r="C6" s="97" t="str">
        <f>'Data Siswa'!C2</f>
        <v>761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str">
        <f>'Nilai Syafahi'!Y4</f>
        <v>-</v>
      </c>
    </row>
    <row r="7" spans="1:7" ht="18" customHeight="1" x14ac:dyDescent="0.35">
      <c r="A7" s="97">
        <v>2</v>
      </c>
      <c r="B7" s="105" t="str">
        <f>'Data Siswa'!B3</f>
        <v>AMIROTUL HUSNAH</v>
      </c>
      <c r="C7" s="97" t="str">
        <f>'Data Siswa'!C3</f>
        <v>762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str">
        <f>'Nilai Syafahi'!Y5</f>
        <v>-</v>
      </c>
    </row>
    <row r="8" spans="1:7" ht="18" customHeight="1" x14ac:dyDescent="0.35">
      <c r="A8" s="97">
        <v>3</v>
      </c>
      <c r="B8" s="105" t="str">
        <f>'Data Siswa'!B4</f>
        <v>ARINATUL ADILLAH</v>
      </c>
      <c r="C8" s="97" t="str">
        <f>'Data Siswa'!C4</f>
        <v>763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str">
        <f>'Nilai Syafahi'!Y6</f>
        <v>-</v>
      </c>
    </row>
    <row r="9" spans="1:7" ht="18" customHeight="1" x14ac:dyDescent="0.35">
      <c r="A9" s="97">
        <v>4</v>
      </c>
      <c r="B9" s="105" t="str">
        <f>'Data Siswa'!B5</f>
        <v>AYU NAPIAH SAFITRI</v>
      </c>
      <c r="C9" s="97" t="str">
        <f>'Data Siswa'!C5</f>
        <v>764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str">
        <f>'Nilai Syafahi'!Y7</f>
        <v>-</v>
      </c>
    </row>
    <row r="10" spans="1:7" ht="18" customHeight="1" x14ac:dyDescent="0.35">
      <c r="A10" s="97">
        <v>5</v>
      </c>
      <c r="B10" s="105" t="str">
        <f>'Data Siswa'!B6</f>
        <v>CECILIA NUR RAISA</v>
      </c>
      <c r="C10" s="97" t="str">
        <f>'Data Siswa'!C6</f>
        <v>765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str">
        <f>'Nilai Syafahi'!Y8</f>
        <v>-</v>
      </c>
    </row>
    <row r="11" spans="1:7" ht="18" customHeight="1" x14ac:dyDescent="0.35">
      <c r="A11" s="97">
        <v>6</v>
      </c>
      <c r="B11" s="105" t="str">
        <f>'Data Siswa'!B7</f>
        <v>DIAH KUSUMAH NINGRUM</v>
      </c>
      <c r="C11" s="97" t="str">
        <f>'Data Siswa'!C7</f>
        <v>766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str">
        <f>'Nilai Syafahi'!Y9</f>
        <v>-</v>
      </c>
    </row>
    <row r="12" spans="1:7" ht="18" customHeight="1" x14ac:dyDescent="0.35">
      <c r="A12" s="97">
        <v>7</v>
      </c>
      <c r="B12" s="105" t="str">
        <f>'Data Siswa'!B8</f>
        <v>FERA TRI ANJELITA</v>
      </c>
      <c r="C12" s="97" t="str">
        <f>'Data Siswa'!C8</f>
        <v>767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str">
        <f>'Nilai Syafahi'!Y10</f>
        <v>-</v>
      </c>
    </row>
    <row r="13" spans="1:7" ht="18" customHeight="1" x14ac:dyDescent="0.35">
      <c r="A13" s="97">
        <v>8</v>
      </c>
      <c r="B13" s="105" t="str">
        <f>'Data Siswa'!B9</f>
        <v>INDANA JULFA</v>
      </c>
      <c r="C13" s="97" t="str">
        <f>'Data Siswa'!C9</f>
        <v>768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str">
        <f>'Nilai Syafahi'!Y11</f>
        <v>-</v>
      </c>
    </row>
    <row r="14" spans="1:7" ht="18" customHeight="1" x14ac:dyDescent="0.35">
      <c r="A14" s="97">
        <v>9</v>
      </c>
      <c r="B14" s="105" t="str">
        <f>'Data Siswa'!B10</f>
        <v>KAAMILIYYA KHAIRUN NISA</v>
      </c>
      <c r="C14" s="97" t="str">
        <f>'Data Siswa'!C10</f>
        <v>769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str">
        <f>'Nilai Syafahi'!Y12</f>
        <v>-</v>
      </c>
    </row>
    <row r="15" spans="1:7" ht="18" customHeight="1" x14ac:dyDescent="0.35">
      <c r="A15" s="97">
        <v>10</v>
      </c>
      <c r="B15" s="105" t="str">
        <f>'Data Siswa'!B11</f>
        <v>KESYA MAULIDA</v>
      </c>
      <c r="C15" s="97" t="str">
        <f>'Data Siswa'!C11</f>
        <v>770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str">
        <f>'Nilai Syafahi'!Y13</f>
        <v>-</v>
      </c>
    </row>
    <row r="16" spans="1:7" ht="18" customHeight="1" x14ac:dyDescent="0.35">
      <c r="A16" s="97">
        <v>11</v>
      </c>
      <c r="B16" s="105" t="str">
        <f>'Data Siswa'!B12</f>
        <v>KEYLA KHADAFI</v>
      </c>
      <c r="C16" s="97" t="str">
        <f>'Data Siswa'!C12</f>
        <v>771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str">
        <f>'Nilai Syafahi'!Y14</f>
        <v>-</v>
      </c>
    </row>
    <row r="17" spans="1:7" ht="18" customHeight="1" x14ac:dyDescent="0.35">
      <c r="A17" s="97">
        <v>12</v>
      </c>
      <c r="B17" s="105" t="str">
        <f>'Data Siswa'!B13</f>
        <v>KEYSHA QUEENA SINTA ALNAYRA</v>
      </c>
      <c r="C17" s="97" t="str">
        <f>'Data Siswa'!C13</f>
        <v>772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str">
        <f>'Nilai Syafahi'!Y15</f>
        <v>-</v>
      </c>
    </row>
    <row r="18" spans="1:7" ht="18" customHeight="1" x14ac:dyDescent="0.35">
      <c r="A18" s="97">
        <v>13</v>
      </c>
      <c r="B18" s="105" t="str">
        <f>'Data Siswa'!B14</f>
        <v>MADINA AL ISTIQOMAH</v>
      </c>
      <c r="C18" s="97" t="str">
        <f>'Data Siswa'!C14</f>
        <v>773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str">
        <f>'Nilai Syafahi'!Y16</f>
        <v>-</v>
      </c>
    </row>
    <row r="19" spans="1:7" ht="18" customHeight="1" x14ac:dyDescent="0.35">
      <c r="A19" s="97">
        <v>14</v>
      </c>
      <c r="B19" s="105" t="str">
        <f>'Data Siswa'!B15</f>
        <v>MILIK TRI JULASTRI</v>
      </c>
      <c r="C19" s="97" t="str">
        <f>'Data Siswa'!C15</f>
        <v>774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str">
        <f>'Nilai Syafahi'!Y17</f>
        <v>-</v>
      </c>
    </row>
    <row r="20" spans="1:7" ht="18" customHeight="1" x14ac:dyDescent="0.35">
      <c r="A20" s="97">
        <v>15</v>
      </c>
      <c r="B20" s="105" t="str">
        <f>'Data Siswa'!B16</f>
        <v>PUTIK ADINDA ESTIANA</v>
      </c>
      <c r="C20" s="97" t="str">
        <f>'Data Siswa'!C16</f>
        <v>775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str">
        <f>'Nilai Syafahi'!Y18</f>
        <v>-</v>
      </c>
    </row>
    <row r="21" spans="1:7" ht="18" customHeight="1" x14ac:dyDescent="0.35">
      <c r="A21" s="97">
        <v>16</v>
      </c>
      <c r="B21" s="105" t="str">
        <f>'Data Siswa'!B17</f>
        <v>PUTRI ABELLIYA</v>
      </c>
      <c r="C21" s="97" t="str">
        <f>'Data Siswa'!C17</f>
        <v>776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str">
        <f>'Nilai Syafahi'!Y19</f>
        <v>-</v>
      </c>
    </row>
    <row r="22" spans="1:7" ht="18" customHeight="1" x14ac:dyDescent="0.35">
      <c r="A22" s="97">
        <v>17</v>
      </c>
      <c r="B22" s="105" t="str">
        <f>'Data Siswa'!B18</f>
        <v>QONITATUNNISA A'BIDAH</v>
      </c>
      <c r="C22" s="97" t="str">
        <f>'Data Siswa'!C18</f>
        <v>777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str">
        <f>'Nilai Syafahi'!Y20</f>
        <v>-</v>
      </c>
    </row>
    <row r="23" spans="1:7" ht="18" customHeight="1" x14ac:dyDescent="0.35">
      <c r="A23" s="97">
        <v>18</v>
      </c>
      <c r="B23" s="105" t="str">
        <f>'Data Siswa'!B19</f>
        <v>SABRINNA AZZAHRA</v>
      </c>
      <c r="C23" s="97" t="str">
        <f>'Data Siswa'!C19</f>
        <v>778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str">
        <f>'Nilai Syafahi'!Y21</f>
        <v>-</v>
      </c>
    </row>
    <row r="24" spans="1:7" ht="18" customHeight="1" x14ac:dyDescent="0.35">
      <c r="A24" s="97">
        <v>19</v>
      </c>
      <c r="B24" s="105" t="str">
        <f>'Data Siswa'!B20</f>
        <v>SYIFA KHAIRANI NASUTION</v>
      </c>
      <c r="C24" s="97" t="str">
        <f>'Data Siswa'!C20</f>
        <v>779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str">
        <f>'Nilai Syafahi'!Y22</f>
        <v>-</v>
      </c>
    </row>
    <row r="25" spans="1:7" ht="18" customHeight="1" x14ac:dyDescent="0.35">
      <c r="A25" s="97">
        <v>20</v>
      </c>
      <c r="B25" s="105" t="str">
        <f>'Data Siswa'!B21</f>
        <v>VANIA FEBRIYANTI</v>
      </c>
      <c r="C25" s="97" t="str">
        <f>'Data Siswa'!C21</f>
        <v>780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str">
        <f>'Nilai Syafahi'!Y23</f>
        <v>-</v>
      </c>
    </row>
    <row r="26" spans="1:7" ht="18" customHeight="1" x14ac:dyDescent="0.35">
      <c r="A26" s="97">
        <v>21</v>
      </c>
      <c r="B26" s="105" t="str">
        <f>'Data Siswa'!B22</f>
        <v>VITA AULIA</v>
      </c>
      <c r="C26" s="97" t="str">
        <f>'Data Siswa'!C22</f>
        <v>781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str">
        <f>'Nilai Syafahi'!Y24</f>
        <v>-</v>
      </c>
    </row>
    <row r="27" spans="1:7" ht="18" customHeight="1" x14ac:dyDescent="0.35">
      <c r="A27" s="97">
        <v>22</v>
      </c>
      <c r="B27" s="105" t="str">
        <f>'Data Siswa'!B23</f>
        <v>ZALFA ELIZA RAMADANI</v>
      </c>
      <c r="C27" s="97" t="str">
        <f>'Data Siswa'!C23</f>
        <v>782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str">
        <f>'Nilai Syafahi'!Y25</f>
        <v>-</v>
      </c>
    </row>
    <row r="28" spans="1:7" ht="18" customHeight="1" x14ac:dyDescent="0.35">
      <c r="A28" s="97">
        <v>23</v>
      </c>
      <c r="B28" s="105">
        <f>'Data Siswa'!B24</f>
        <v>0</v>
      </c>
      <c r="C28" s="97">
        <f>'Data Siswa'!C24</f>
        <v>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str">
        <f>'Nilai Syafahi'!Y26</f>
        <v>-</v>
      </c>
    </row>
    <row r="29" spans="1:7" ht="18" customHeight="1" x14ac:dyDescent="0.35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str">
        <f>'Nilai Syafahi'!Y27</f>
        <v>-</v>
      </c>
    </row>
    <row r="30" spans="1:7" ht="18" customHeight="1" x14ac:dyDescent="0.35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str">
        <f>'Nilai Syafahi'!Y28</f>
        <v>-</v>
      </c>
    </row>
    <row r="31" spans="1:7" ht="18" customHeight="1" x14ac:dyDescent="0.35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str">
        <f>'Nilai Syafahi'!Y29</f>
        <v>-</v>
      </c>
    </row>
    <row r="32" spans="1:7" ht="18" customHeight="1" x14ac:dyDescent="0.35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str">
        <f>'Nilai Syafahi'!Y30</f>
        <v>-</v>
      </c>
    </row>
    <row r="33" spans="1:7" ht="18" customHeight="1" x14ac:dyDescent="0.35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str">
        <f>'Nilai Syafahi'!Y31</f>
        <v>-</v>
      </c>
    </row>
    <row r="34" spans="1:7" ht="18" customHeight="1" x14ac:dyDescent="0.35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str">
        <f>'Nilai Syafahi'!Y32</f>
        <v>-</v>
      </c>
    </row>
    <row r="35" spans="1:7" ht="18" customHeight="1" x14ac:dyDescent="0.35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str">
        <f>'Nilai Syafahi'!Y33</f>
        <v>-</v>
      </c>
    </row>
    <row r="36" spans="1:7" ht="18" customHeight="1" x14ac:dyDescent="0.35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str">
        <f>'Nilai Syafahi'!Y34</f>
        <v>-</v>
      </c>
    </row>
    <row r="37" spans="1:7" ht="18" customHeight="1" x14ac:dyDescent="0.35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str">
        <f>'Nilai Syafahi'!Y35</f>
        <v>-</v>
      </c>
    </row>
    <row r="38" spans="1:7" ht="18" customHeight="1" x14ac:dyDescent="0.35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str">
        <f>'Nilai Syafahi'!Y36</f>
        <v>-</v>
      </c>
    </row>
    <row r="39" spans="1:7" ht="18" customHeight="1" x14ac:dyDescent="0.35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str">
        <f>'Nilai Syafahi'!Y37</f>
        <v>-</v>
      </c>
    </row>
    <row r="40" spans="1:7" ht="18" customHeight="1" x14ac:dyDescent="0.35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str">
        <f>'Nilai Syafahi'!Y38</f>
        <v>-</v>
      </c>
    </row>
    <row r="41" spans="1:7" ht="18" customHeight="1" x14ac:dyDescent="0.35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str">
        <f>'Nilai Syafahi'!Y39</f>
        <v>-</v>
      </c>
    </row>
    <row r="42" spans="1:7" ht="18" customHeight="1" x14ac:dyDescent="0.35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str">
        <f>'Nilai Syafahi'!Y40</f>
        <v>-</v>
      </c>
    </row>
    <row r="43" spans="1:7" ht="18" customHeight="1" x14ac:dyDescent="0.35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str">
        <f>'Nilai Syafahi'!Y41</f>
        <v>-</v>
      </c>
    </row>
    <row r="44" spans="1:7" ht="18" customHeight="1" x14ac:dyDescent="0.35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str">
        <f>'Nilai Syafahi'!Y42</f>
        <v>-</v>
      </c>
    </row>
    <row r="45" spans="1:7" ht="18" customHeight="1" x14ac:dyDescent="0.35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str">
        <f>'Nilai Syafahi'!Y43</f>
        <v>-</v>
      </c>
    </row>
    <row r="47" spans="1:7" ht="18.5" x14ac:dyDescent="0.45">
      <c r="D47" s="102"/>
      <c r="E47" s="290" t="s">
        <v>146</v>
      </c>
      <c r="F47" s="290"/>
      <c r="G47" s="290"/>
    </row>
    <row r="48" spans="1:7" ht="18.5" x14ac:dyDescent="0.45">
      <c r="D48" s="102"/>
      <c r="E48" s="103"/>
      <c r="F48" s="103"/>
    </row>
    <row r="49" spans="4:7" ht="18.5" x14ac:dyDescent="0.45">
      <c r="D49" s="102"/>
      <c r="E49" s="103"/>
      <c r="F49" s="103"/>
    </row>
    <row r="50" spans="4:7" ht="18.5" x14ac:dyDescent="0.45">
      <c r="D50" s="102"/>
      <c r="E50" s="291">
        <f>Biodata!C19</f>
        <v>0</v>
      </c>
      <c r="F50" s="291"/>
      <c r="G50" s="29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9"/>
      <c r="B1" s="9"/>
    </row>
    <row r="2" spans="1:2" x14ac:dyDescent="0.35">
      <c r="A2" s="89">
        <v>0</v>
      </c>
      <c r="B2" s="9" t="s">
        <v>80</v>
      </c>
    </row>
    <row r="3" spans="1:2" x14ac:dyDescent="0.35">
      <c r="A3" s="89">
        <v>1</v>
      </c>
      <c r="B3" s="9" t="s">
        <v>253</v>
      </c>
    </row>
    <row r="4" spans="1:2" x14ac:dyDescent="0.35">
      <c r="A4" s="89">
        <v>1.1000000000000001</v>
      </c>
      <c r="B4" s="9" t="s">
        <v>254</v>
      </c>
    </row>
    <row r="5" spans="1:2" x14ac:dyDescent="0.35">
      <c r="A5" s="89">
        <v>1.2</v>
      </c>
      <c r="B5" s="9" t="s">
        <v>262</v>
      </c>
    </row>
    <row r="6" spans="1:2" x14ac:dyDescent="0.35">
      <c r="A6" s="89">
        <v>1.3</v>
      </c>
      <c r="B6" s="9" t="s">
        <v>255</v>
      </c>
    </row>
    <row r="7" spans="1:2" x14ac:dyDescent="0.35">
      <c r="A7" s="89">
        <v>1.4</v>
      </c>
      <c r="B7" s="9" t="s">
        <v>256</v>
      </c>
    </row>
    <row r="8" spans="1:2" x14ac:dyDescent="0.35">
      <c r="A8" s="89">
        <v>1.5</v>
      </c>
      <c r="B8" s="9" t="s">
        <v>257</v>
      </c>
    </row>
    <row r="9" spans="1:2" x14ac:dyDescent="0.35">
      <c r="A9" s="89">
        <v>1.6</v>
      </c>
      <c r="B9" s="9" t="s">
        <v>258</v>
      </c>
    </row>
    <row r="10" spans="1:2" x14ac:dyDescent="0.35">
      <c r="A10" s="89">
        <v>1.7</v>
      </c>
      <c r="B10" s="9" t="s">
        <v>259</v>
      </c>
    </row>
    <row r="11" spans="1:2" x14ac:dyDescent="0.35">
      <c r="A11" s="89">
        <v>1.8</v>
      </c>
      <c r="B11" s="9" t="s">
        <v>260</v>
      </c>
    </row>
    <row r="12" spans="1:2" x14ac:dyDescent="0.35">
      <c r="A12" s="89">
        <v>1.9</v>
      </c>
      <c r="B12" s="9" t="s">
        <v>261</v>
      </c>
    </row>
    <row r="13" spans="1:2" x14ac:dyDescent="0.35">
      <c r="A13" s="89">
        <v>2</v>
      </c>
      <c r="B13" s="9" t="s">
        <v>168</v>
      </c>
    </row>
    <row r="14" spans="1:2" x14ac:dyDescent="0.35">
      <c r="A14" s="89">
        <v>2.1</v>
      </c>
      <c r="B14" s="9" t="s">
        <v>169</v>
      </c>
    </row>
    <row r="15" spans="1:2" x14ac:dyDescent="0.35">
      <c r="A15" s="89">
        <v>2.2000000000000002</v>
      </c>
      <c r="B15" s="9" t="s">
        <v>170</v>
      </c>
    </row>
    <row r="16" spans="1:2" x14ac:dyDescent="0.35">
      <c r="A16" s="89">
        <v>2.2999999999999998</v>
      </c>
      <c r="B16" s="9" t="s">
        <v>171</v>
      </c>
    </row>
    <row r="17" spans="1:2" x14ac:dyDescent="0.35">
      <c r="A17" s="89">
        <v>2.4</v>
      </c>
      <c r="B17" s="9" t="s">
        <v>172</v>
      </c>
    </row>
    <row r="18" spans="1:2" x14ac:dyDescent="0.35">
      <c r="A18" s="89">
        <v>2.5</v>
      </c>
      <c r="B18" s="9" t="s">
        <v>173</v>
      </c>
    </row>
    <row r="19" spans="1:2" x14ac:dyDescent="0.35">
      <c r="A19" s="89">
        <v>2.6</v>
      </c>
      <c r="B19" s="9" t="s">
        <v>174</v>
      </c>
    </row>
    <row r="20" spans="1:2" x14ac:dyDescent="0.35">
      <c r="A20" s="89">
        <v>2.7</v>
      </c>
      <c r="B20" s="9" t="s">
        <v>175</v>
      </c>
    </row>
    <row r="21" spans="1:2" x14ac:dyDescent="0.35">
      <c r="A21" s="89">
        <v>2.8</v>
      </c>
      <c r="B21" s="9" t="s">
        <v>176</v>
      </c>
    </row>
    <row r="22" spans="1:2" x14ac:dyDescent="0.35">
      <c r="A22" s="89">
        <v>2.9</v>
      </c>
      <c r="B22" s="9" t="s">
        <v>177</v>
      </c>
    </row>
    <row r="23" spans="1:2" x14ac:dyDescent="0.35">
      <c r="A23" s="89">
        <v>3</v>
      </c>
      <c r="B23" s="9" t="s">
        <v>178</v>
      </c>
    </row>
    <row r="24" spans="1:2" x14ac:dyDescent="0.35">
      <c r="A24" s="89">
        <v>3.1</v>
      </c>
      <c r="B24" s="9" t="s">
        <v>179</v>
      </c>
    </row>
    <row r="25" spans="1:2" x14ac:dyDescent="0.35">
      <c r="A25" s="89">
        <v>3.2</v>
      </c>
      <c r="B25" s="9" t="s">
        <v>180</v>
      </c>
    </row>
    <row r="26" spans="1:2" x14ac:dyDescent="0.35">
      <c r="A26" s="89">
        <v>3.3</v>
      </c>
      <c r="B26" s="9" t="s">
        <v>181</v>
      </c>
    </row>
    <row r="27" spans="1:2" x14ac:dyDescent="0.35">
      <c r="A27" s="89">
        <v>3.4</v>
      </c>
      <c r="B27" s="9" t="s">
        <v>182</v>
      </c>
    </row>
    <row r="28" spans="1:2" x14ac:dyDescent="0.35">
      <c r="A28" s="89">
        <v>3.5</v>
      </c>
      <c r="B28" s="9" t="s">
        <v>183</v>
      </c>
    </row>
    <row r="29" spans="1:2" x14ac:dyDescent="0.35">
      <c r="A29" s="89">
        <v>3.6</v>
      </c>
      <c r="B29" s="9" t="s">
        <v>184</v>
      </c>
    </row>
    <row r="30" spans="1:2" x14ac:dyDescent="0.35">
      <c r="A30" s="89">
        <v>3.7</v>
      </c>
      <c r="B30" s="9" t="s">
        <v>185</v>
      </c>
    </row>
    <row r="31" spans="1:2" x14ac:dyDescent="0.35">
      <c r="A31" s="89">
        <v>3.8</v>
      </c>
      <c r="B31" s="9" t="s">
        <v>186</v>
      </c>
    </row>
    <row r="32" spans="1:2" x14ac:dyDescent="0.35">
      <c r="A32" s="89">
        <v>3.9</v>
      </c>
      <c r="B32" s="9" t="s">
        <v>187</v>
      </c>
    </row>
    <row r="33" spans="1:2" x14ac:dyDescent="0.35">
      <c r="A33" s="89">
        <v>4</v>
      </c>
      <c r="B33" s="9" t="s">
        <v>188</v>
      </c>
    </row>
    <row r="34" spans="1:2" x14ac:dyDescent="0.35">
      <c r="A34" s="89">
        <v>4.0999999999999996</v>
      </c>
      <c r="B34" s="9" t="s">
        <v>189</v>
      </c>
    </row>
    <row r="35" spans="1:2" x14ac:dyDescent="0.35">
      <c r="A35" s="89">
        <v>4.2</v>
      </c>
      <c r="B35" s="9" t="s">
        <v>190</v>
      </c>
    </row>
    <row r="36" spans="1:2" x14ac:dyDescent="0.35">
      <c r="A36" s="89">
        <v>4.3</v>
      </c>
      <c r="B36" s="9" t="s">
        <v>191</v>
      </c>
    </row>
    <row r="37" spans="1:2" x14ac:dyDescent="0.35">
      <c r="A37" s="89">
        <v>4.4000000000000004</v>
      </c>
      <c r="B37" s="9" t="s">
        <v>192</v>
      </c>
    </row>
    <row r="38" spans="1:2" x14ac:dyDescent="0.35">
      <c r="A38" s="89">
        <v>4.5</v>
      </c>
      <c r="B38" s="9" t="s">
        <v>193</v>
      </c>
    </row>
    <row r="39" spans="1:2" x14ac:dyDescent="0.35">
      <c r="A39" s="89">
        <v>4.5999999999999996</v>
      </c>
      <c r="B39" s="9" t="s">
        <v>194</v>
      </c>
    </row>
    <row r="40" spans="1:2" x14ac:dyDescent="0.35">
      <c r="A40" s="89">
        <v>4.7</v>
      </c>
      <c r="B40" s="9" t="s">
        <v>195</v>
      </c>
    </row>
    <row r="41" spans="1:2" x14ac:dyDescent="0.35">
      <c r="A41" s="89">
        <v>4.8</v>
      </c>
      <c r="B41" s="9" t="s">
        <v>196</v>
      </c>
    </row>
    <row r="42" spans="1:2" x14ac:dyDescent="0.35">
      <c r="A42" s="89">
        <v>4.9000000000000004</v>
      </c>
      <c r="B42" s="9" t="s">
        <v>197</v>
      </c>
    </row>
    <row r="43" spans="1:2" x14ac:dyDescent="0.35">
      <c r="A43" s="89">
        <v>5</v>
      </c>
      <c r="B43" s="9" t="s">
        <v>198</v>
      </c>
    </row>
    <row r="44" spans="1:2" x14ac:dyDescent="0.35">
      <c r="A44" s="89">
        <v>5.0999999999999996</v>
      </c>
      <c r="B44" s="9" t="s">
        <v>199</v>
      </c>
    </row>
    <row r="45" spans="1:2" x14ac:dyDescent="0.35">
      <c r="A45" s="89">
        <v>5.2</v>
      </c>
      <c r="B45" s="9" t="s">
        <v>200</v>
      </c>
    </row>
    <row r="46" spans="1:2" x14ac:dyDescent="0.35">
      <c r="A46" s="89">
        <v>5.3</v>
      </c>
      <c r="B46" s="9" t="s">
        <v>201</v>
      </c>
    </row>
    <row r="47" spans="1:2" x14ac:dyDescent="0.35">
      <c r="A47" s="89">
        <v>5.4</v>
      </c>
      <c r="B47" s="9" t="s">
        <v>202</v>
      </c>
    </row>
    <row r="48" spans="1:2" x14ac:dyDescent="0.35">
      <c r="A48" s="89">
        <v>5.5</v>
      </c>
      <c r="B48" s="9" t="s">
        <v>203</v>
      </c>
    </row>
    <row r="49" spans="1:2" x14ac:dyDescent="0.35">
      <c r="A49" s="89">
        <v>5.6</v>
      </c>
      <c r="B49" s="9" t="s">
        <v>204</v>
      </c>
    </row>
    <row r="50" spans="1:2" x14ac:dyDescent="0.35">
      <c r="A50" s="89">
        <v>5.7</v>
      </c>
      <c r="B50" s="9" t="s">
        <v>205</v>
      </c>
    </row>
    <row r="51" spans="1:2" x14ac:dyDescent="0.35">
      <c r="A51" s="89">
        <v>5.8</v>
      </c>
      <c r="B51" s="9" t="s">
        <v>206</v>
      </c>
    </row>
    <row r="52" spans="1:2" x14ac:dyDescent="0.35">
      <c r="A52" s="89">
        <v>5.9</v>
      </c>
      <c r="B52" s="9" t="s">
        <v>207</v>
      </c>
    </row>
    <row r="53" spans="1:2" x14ac:dyDescent="0.35">
      <c r="A53" s="89">
        <v>6</v>
      </c>
      <c r="B53" s="9" t="s">
        <v>208</v>
      </c>
    </row>
    <row r="54" spans="1:2" x14ac:dyDescent="0.35">
      <c r="A54" s="89">
        <v>6.1</v>
      </c>
      <c r="B54" s="9" t="s">
        <v>209</v>
      </c>
    </row>
    <row r="55" spans="1:2" x14ac:dyDescent="0.35">
      <c r="A55" s="89">
        <v>6.2</v>
      </c>
      <c r="B55" s="9" t="s">
        <v>210</v>
      </c>
    </row>
    <row r="56" spans="1:2" x14ac:dyDescent="0.35">
      <c r="A56" s="89">
        <v>6.3</v>
      </c>
      <c r="B56" s="9" t="s">
        <v>211</v>
      </c>
    </row>
    <row r="57" spans="1:2" x14ac:dyDescent="0.35">
      <c r="A57" s="89">
        <v>6.4</v>
      </c>
      <c r="B57" s="9" t="s">
        <v>212</v>
      </c>
    </row>
    <row r="58" spans="1:2" x14ac:dyDescent="0.35">
      <c r="A58" s="89">
        <v>6.5</v>
      </c>
      <c r="B58" s="9" t="s">
        <v>213</v>
      </c>
    </row>
    <row r="59" spans="1:2" x14ac:dyDescent="0.35">
      <c r="A59" s="89">
        <v>6.6</v>
      </c>
      <c r="B59" s="9" t="s">
        <v>214</v>
      </c>
    </row>
    <row r="60" spans="1:2" x14ac:dyDescent="0.35">
      <c r="A60" s="89">
        <v>6.7</v>
      </c>
      <c r="B60" s="9" t="s">
        <v>215</v>
      </c>
    </row>
    <row r="61" spans="1:2" x14ac:dyDescent="0.35">
      <c r="A61" s="89">
        <v>6.8</v>
      </c>
      <c r="B61" s="9" t="s">
        <v>216</v>
      </c>
    </row>
    <row r="62" spans="1:2" x14ac:dyDescent="0.35">
      <c r="A62" s="89">
        <v>6.9</v>
      </c>
      <c r="B62" s="9" t="s">
        <v>217</v>
      </c>
    </row>
    <row r="63" spans="1:2" x14ac:dyDescent="0.35">
      <c r="A63" s="89">
        <v>7</v>
      </c>
      <c r="B63" s="9" t="s">
        <v>218</v>
      </c>
    </row>
    <row r="64" spans="1:2" x14ac:dyDescent="0.35">
      <c r="A64" s="89">
        <v>7.1</v>
      </c>
      <c r="B64" s="9" t="s">
        <v>219</v>
      </c>
    </row>
    <row r="65" spans="1:2" x14ac:dyDescent="0.35">
      <c r="A65" s="89">
        <v>7.2</v>
      </c>
      <c r="B65" s="9" t="s">
        <v>220</v>
      </c>
    </row>
    <row r="66" spans="1:2" x14ac:dyDescent="0.35">
      <c r="A66" s="89">
        <v>7.3</v>
      </c>
      <c r="B66" s="9" t="s">
        <v>221</v>
      </c>
    </row>
    <row r="67" spans="1:2" x14ac:dyDescent="0.35">
      <c r="A67" s="89">
        <v>7.4</v>
      </c>
      <c r="B67" s="9" t="s">
        <v>222</v>
      </c>
    </row>
    <row r="68" spans="1:2" x14ac:dyDescent="0.35">
      <c r="A68" s="89">
        <v>7.5</v>
      </c>
      <c r="B68" s="9" t="s">
        <v>223</v>
      </c>
    </row>
    <row r="69" spans="1:2" x14ac:dyDescent="0.35">
      <c r="A69" s="89">
        <v>7.6</v>
      </c>
      <c r="B69" s="9" t="s">
        <v>224</v>
      </c>
    </row>
    <row r="70" spans="1:2" x14ac:dyDescent="0.35">
      <c r="A70" s="89">
        <v>7.7</v>
      </c>
      <c r="B70" s="9" t="s">
        <v>225</v>
      </c>
    </row>
    <row r="71" spans="1:2" x14ac:dyDescent="0.35">
      <c r="A71" s="89">
        <v>7.8</v>
      </c>
      <c r="B71" s="9" t="s">
        <v>226</v>
      </c>
    </row>
    <row r="72" spans="1:2" x14ac:dyDescent="0.35">
      <c r="A72" s="89">
        <v>7.9</v>
      </c>
      <c r="B72" s="9" t="s">
        <v>227</v>
      </c>
    </row>
    <row r="73" spans="1:2" x14ac:dyDescent="0.35">
      <c r="A73" s="89">
        <v>8</v>
      </c>
      <c r="B73" s="9" t="s">
        <v>228</v>
      </c>
    </row>
    <row r="74" spans="1:2" x14ac:dyDescent="0.35">
      <c r="A74" s="89">
        <v>8.1</v>
      </c>
      <c r="B74" s="9" t="s">
        <v>229</v>
      </c>
    </row>
    <row r="75" spans="1:2" x14ac:dyDescent="0.35">
      <c r="A75" s="89">
        <v>8.1999999999999993</v>
      </c>
      <c r="B75" s="9" t="s">
        <v>230</v>
      </c>
    </row>
    <row r="76" spans="1:2" x14ac:dyDescent="0.35">
      <c r="A76" s="89">
        <v>8.3000000000000007</v>
      </c>
      <c r="B76" s="9" t="s">
        <v>231</v>
      </c>
    </row>
    <row r="77" spans="1:2" x14ac:dyDescent="0.35">
      <c r="A77" s="89">
        <v>8.4</v>
      </c>
      <c r="B77" s="9" t="s">
        <v>232</v>
      </c>
    </row>
    <row r="78" spans="1:2" x14ac:dyDescent="0.35">
      <c r="A78" s="89">
        <v>8.5</v>
      </c>
      <c r="B78" s="9" t="s">
        <v>233</v>
      </c>
    </row>
    <row r="79" spans="1:2" x14ac:dyDescent="0.35">
      <c r="A79" s="89">
        <v>8.6</v>
      </c>
      <c r="B79" s="9" t="s">
        <v>234</v>
      </c>
    </row>
    <row r="80" spans="1:2" x14ac:dyDescent="0.35">
      <c r="A80" s="89">
        <v>8.6999999999999993</v>
      </c>
      <c r="B80" s="9" t="s">
        <v>235</v>
      </c>
    </row>
    <row r="81" spans="1:2" x14ac:dyDescent="0.35">
      <c r="A81" s="89">
        <v>8.8000000000000007</v>
      </c>
      <c r="B81" s="9" t="s">
        <v>236</v>
      </c>
    </row>
    <row r="82" spans="1:2" x14ac:dyDescent="0.35">
      <c r="A82" s="89">
        <v>8.9</v>
      </c>
      <c r="B82" s="9" t="s">
        <v>237</v>
      </c>
    </row>
    <row r="83" spans="1:2" x14ac:dyDescent="0.35">
      <c r="A83" s="89">
        <v>9</v>
      </c>
      <c r="B83" s="9" t="s">
        <v>238</v>
      </c>
    </row>
    <row r="84" spans="1:2" x14ac:dyDescent="0.35">
      <c r="A84" s="89">
        <v>9.1</v>
      </c>
      <c r="B84" s="9" t="s">
        <v>239</v>
      </c>
    </row>
    <row r="85" spans="1:2" x14ac:dyDescent="0.35">
      <c r="A85" s="89">
        <v>9.1999999999999993</v>
      </c>
      <c r="B85" s="9" t="s">
        <v>240</v>
      </c>
    </row>
    <row r="86" spans="1:2" x14ac:dyDescent="0.35">
      <c r="A86" s="89">
        <v>9.3000000000000007</v>
      </c>
      <c r="B86" s="9" t="s">
        <v>241</v>
      </c>
    </row>
    <row r="87" spans="1:2" x14ac:dyDescent="0.35">
      <c r="A87" s="89">
        <v>9.3999999999999897</v>
      </c>
      <c r="B87" s="9" t="s">
        <v>242</v>
      </c>
    </row>
    <row r="88" spans="1:2" x14ac:dyDescent="0.35">
      <c r="A88" s="89">
        <v>9.4999999999999893</v>
      </c>
      <c r="B88" s="9" t="s">
        <v>243</v>
      </c>
    </row>
    <row r="89" spans="1:2" x14ac:dyDescent="0.35">
      <c r="A89" s="89">
        <v>9.5999999999999908</v>
      </c>
      <c r="B89" s="9" t="s">
        <v>244</v>
      </c>
    </row>
    <row r="90" spans="1:2" x14ac:dyDescent="0.35">
      <c r="A90" s="89">
        <v>9.6999999999999904</v>
      </c>
      <c r="B90" s="9" t="s">
        <v>245</v>
      </c>
    </row>
    <row r="91" spans="1:2" x14ac:dyDescent="0.35">
      <c r="A91" s="89">
        <v>9.7999999999999901</v>
      </c>
      <c r="B91" s="9" t="s">
        <v>246</v>
      </c>
    </row>
    <row r="92" spans="1:2" x14ac:dyDescent="0.35">
      <c r="A92" s="89">
        <v>9.8999999999999897</v>
      </c>
      <c r="B92" s="9" t="s">
        <v>247</v>
      </c>
    </row>
    <row r="93" spans="1:2" x14ac:dyDescent="0.35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2025-12-11T17:43:08Z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