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9A335A68-10BC-4DC5-951D-7C555529170D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4" l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" i="4"/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7" i="12" l="1"/>
  <c r="E6" i="12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<sst xmlns="http://schemas.openxmlformats.org/spreadsheetml/2006/main" count="443" uniqueCount="311">
  <si>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</si>
  <si>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</si>
  <si>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</si>
  <si>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</si>
  <si>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</si>
  <si>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</si>
  <si>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</si>
  <si>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</si>
  <si>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</si>
  <si>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</si>
  <si>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</si>
  <si>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</si>
  <si>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</si>
  <si>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</si>
  <si>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</si>
  <si>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</si>
  <si>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</si>
  <si>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</si>
  <si>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</si>
  <si>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</si>
  <si>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</si>
  <si>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</si>
  <si>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</si>
  <si>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</si>
  <si>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</si>
  <si>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</si>
  <si>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</si>
  <si>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</si>
  <si>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</si>
  <si>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</si>
  <si>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</si>
  <si>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</si>
  <si>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</si>
  <si>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</si>
  <si>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</si>
  <si>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</si>
  <si>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</si>
  <si>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</si>
  <si>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</si>
  <si>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</si>
  <si>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</si>
  <si>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</si>
  <si>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</si>
  <si>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</si>
  <si>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</si>
  <si>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</si>
  <si>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</si>
  <si>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</si>
  <si>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</si>
  <si>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</si>
  <si>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</si>
  <si>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</si>
  <si>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</si>
  <si>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</si>
  <si>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</si>
  <si>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</si>
  <si>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</si>
  <si>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</si>
  <si>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</si>
  <si>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</si>
  <si>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</si>
  <si>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</si>
  <si>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</si>
  <si>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</si>
  <si>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</si>
  <si>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</si>
  <si>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</si>
  <si>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</si>
  <si>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</si>
  <si>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</si>
  <si>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</si>
  <si>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</si>
  <si>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</si>
  <si>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</si>
  <si>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</si>
  <si>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</si>
  <si>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</si>
  <si>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</si>
  <si>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</si>
  <si>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</si>
  <si>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</si>
  <si>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</si>
  <si>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</si>
  <si>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</si>
  <si>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</si>
  <si>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</si>
  <si>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</si>
  <si>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</si>
  <si>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</si>
  <si>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</si>
  <si>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</si>
  <si>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</si>
  <si>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</si>
  <si>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</si>
  <si>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</si>
  <si>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</si>
  <si>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</si>
  <si>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</si>
  <si>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</si>
  <si>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</si>
  <si>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</si>
  <si>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</si>
  <si>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</si>
  <si>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</si>
  <si>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</si>
  <si>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</si>
  <si>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</si>
  <si>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</si>
  <si>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</si>
  <si>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</si>
  <si>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</si>
  <si>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</si>
  <si>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</si>
  <si>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</si>
  <si>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</si>
  <si>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</si>
  <si>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</si>
  <si>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</si>
  <si>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</si>
  <si>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</si>
  <si>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</si>
  <si>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</si>
  <si>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</si>
  <si>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</si>
  <si>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</si>
  <si>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</si>
  <si>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</si>
  <si>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</si>
  <si>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</si>
  <si>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</si>
  <si>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</si>
  <si>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</si>
  <si>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</si>
  <si>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</si>
  <si>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</si>
  <si>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</si>
  <si>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</si>
  <si>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</si>
  <si>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</si>
  <si>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</si>
  <si>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</si>
  <si>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</si>
  <si>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</si>
  <si>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</si>
  <si>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</si>
  <si>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</si>
  <si>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</si>
  <si>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</si>
  <si>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</si>
  <si>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</si>
  <si>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</si>
  <si>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</si>
  <si>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</si>
  <si>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</si>
  <si>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</si>
  <si>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</si>
  <si>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</si>
  <si>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</si>
  <si>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</si>
  <si>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</si>
  <si>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</si>
  <si>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</si>
  <si>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</si>
  <si>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</si>
  <si>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</si>
  <si>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</si>
  <si>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</si>
  <si>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</si>
  <si>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</si>
  <si>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</si>
  <si>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</si>
  <si>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</si>
  <si>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</si>
  <si>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</si>
  <si>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</si>
  <si>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</si>
  <si>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</si>
  <si>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</si>
  <si>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</si>
  <si>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</si>
  <si>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</si>
  <si>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</si>
  <si>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</si>
  <si>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</si>
  <si>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</si>
  <si>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</si>
  <si>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</si>
  <si>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</si>
  <si>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</si>
  <si>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</si>
  <si>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</si>
  <si>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</si>
  <si>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</si>
  <si>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</si>
  <si>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</si>
  <si>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</si>
  <si>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</si>
  <si>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</si>
  <si>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</si>
  <si>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</si>
  <si>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</si>
  <si>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</si>
  <si>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</si>
  <si>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</si>
  <si>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</si>
  <si>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</si>
  <si>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</si>
  <si>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</si>
  <si>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</si>
  <si>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</si>
  <si>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</si>
  <si>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</si>
  <si>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</si>
  <si>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</si>
  <si>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</si>
  <si>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</si>
  <si>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</si>
  <si>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</si>
  <si>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</si>
  <si>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</si>
  <si>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</si>
  <si>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</si>
  <si>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</si>
  <si>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</si>
  <si>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</si>
  <si>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</si>
  <si>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</si>
  <si>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</si>
  <si>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</si>
  <si>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</si>
  <si>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</si>
  <si>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</si>
  <si>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</si>
  <si>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</si>
  <si>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</si>
  <si>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</si>
  <si>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</si>
  <si>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</si>
  <si>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</si>
  <si>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</si>
  <si>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</si>
  <si>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</si>
  <si>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</si>
  <si>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</si>
  <si>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</si>
  <si>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</si>
  <si>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</si>
  <si>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</si>
  <si>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</si>
  <si>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</si>
  <si>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</si>
  <si>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</si>
  <si>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</si>
  <si>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</si>
  <si>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</si>
  <si>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</si>
  <si>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</si>
  <si>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</si>
  <si>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</si>
  <si>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</si>
  <si>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</si>
  <si>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</si>
  <si>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</si>
  <si>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</si>
  <si>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</si>
  <si>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</si>
  <si>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</si>
  <si>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</si>
  <si>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</si>
  <si>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</si>
  <si>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</si>
  <si>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</si>
  <si>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</si>
  <si>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</si>
  <si>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</si>
  <si>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</si>
  <si>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</si>
  <si>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</si>
  <si>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ALIFIA NAZWA FIKA KHOIRI</t>
  </si>
  <si>
    <t>536</t>
  </si>
  <si>
    <t>ALYSKA ANANDA KURNIA</t>
  </si>
  <si>
    <t>537</t>
  </si>
  <si>
    <t>DESI PUTRI SARI GUNAWAN</t>
  </si>
  <si>
    <t>538</t>
  </si>
  <si>
    <t>DESPITA MAHARANI</t>
  </si>
  <si>
    <t>539</t>
  </si>
  <si>
    <t>DINDA SYAFANA MAULIDA</t>
  </si>
  <si>
    <t>540</t>
  </si>
  <si>
    <t>NAJLAA KIRANA AZZAHRA</t>
  </si>
  <si>
    <t>541</t>
  </si>
  <si>
    <t>NIDAUL HASANAH</t>
  </si>
  <si>
    <t>542</t>
  </si>
  <si>
    <t>NUFUS AGNA MURSYIDAH</t>
  </si>
  <si>
    <t>543</t>
  </si>
  <si>
    <t>NUR AMELIA NAZWA</t>
  </si>
  <si>
    <t>544</t>
  </si>
  <si>
    <t>PUTRI ARAFAH OKTAVIA</t>
  </si>
  <si>
    <t>545</t>
  </si>
  <si>
    <t>PUTRI SALSABILA AULIANI</t>
  </si>
  <si>
    <t>546</t>
  </si>
  <si>
    <t>RACHEL MARSYA MAULIDA</t>
  </si>
  <si>
    <t>547</t>
  </si>
  <si>
    <t>RAISA NUR LATIFAH</t>
  </si>
  <si>
    <t>548</t>
  </si>
  <si>
    <t>SITI SALWA SEPTIANI</t>
  </si>
  <si>
    <t>549</t>
  </si>
  <si>
    <t>SITI THALITA AZMY</t>
  </si>
  <si>
    <t>550</t>
  </si>
  <si>
    <t>SYAFA MAULIDA NURJAUZA</t>
  </si>
  <si>
    <t>551</t>
  </si>
  <si>
    <t>الثاني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</si>
</sst>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19" t="s">
        <v>158</v>
      </c>
      <c r="D1" s="119"/>
      <c r="E1" s="119"/>
      <c r="F1" s="119"/>
      <c r="G1" s="119"/>
    </row>
    <row r="2" spans="1:12" x14ac:dyDescent="0.3">
      <c r="C2" s="119"/>
      <c r="D2" s="119"/>
      <c r="E2" s="119"/>
      <c r="F2" s="119"/>
      <c r="G2" s="119"/>
    </row>
    <row r="3" spans="1:12" ht="7.5" customHeight="1" x14ac:dyDescent="0.3">
      <c r="C3" s="120"/>
      <c r="D3" s="121"/>
      <c r="E3" s="121"/>
      <c r="F3" s="121"/>
      <c r="G3" s="122"/>
    </row>
    <row r="4" spans="1:12" ht="21" x14ac:dyDescent="0.3">
      <c r="A4" s="22" t="s">
        <v>81</v>
      </c>
      <c r="B4" s="22" t="str">
        <f>CONCATENATE(F4," ",E4," ",C4)</f>
        <v>الصف  : الثاني ب للبنات</v>
      </c>
      <c r="C4" s="124" t="s">
        <v>310</v>
      </c>
      <c r="D4" s="124"/>
      <c r="E4" s="124" t="s">
        <v>139</v>
      </c>
      <c r="F4" s="60" t="s">
        <v>138</v>
      </c>
      <c r="G4" s="118">
        <v>1</v>
      </c>
    </row>
    <row r="5" spans="1:12" x14ac:dyDescent="0.3">
      <c r="C5" s="124"/>
      <c r="D5" s="124"/>
      <c r="E5" s="124"/>
      <c r="F5" s="59" t="s">
        <v>143</v>
      </c>
      <c r="G5" s="118"/>
    </row>
    <row r="6" spans="1:12" ht="7.05" customHeight="1" x14ac:dyDescent="0.3">
      <c r="C6" s="127"/>
      <c r="D6" s="127"/>
      <c r="E6" s="127"/>
      <c r="F6" s="127"/>
      <c r="G6" s="127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5" t="s">
        <v>273</v>
      </c>
      <c r="D7" s="125"/>
      <c r="E7" s="124" t="s">
        <v>139</v>
      </c>
      <c r="F7" s="60" t="s">
        <v>150</v>
      </c>
      <c r="G7" s="118">
        <v>2</v>
      </c>
    </row>
    <row r="8" spans="1:12" ht="21.6" customHeight="1" x14ac:dyDescent="0.3">
      <c r="C8" s="125"/>
      <c r="D8" s="125"/>
      <c r="E8" s="124"/>
      <c r="F8" s="59" t="s">
        <v>151</v>
      </c>
      <c r="G8" s="118"/>
    </row>
    <row r="9" spans="1:12" ht="7.05" customHeight="1" x14ac:dyDescent="0.3">
      <c r="C9" s="127"/>
      <c r="D9" s="127"/>
      <c r="E9" s="127"/>
      <c r="F9" s="127"/>
      <c r="G9" s="127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28" t="s">
        <v>274</v>
      </c>
      <c r="D10" s="128"/>
      <c r="E10" s="124" t="s">
        <v>139</v>
      </c>
      <c r="F10" s="58" t="s">
        <v>140</v>
      </c>
      <c r="G10" s="118">
        <v>3</v>
      </c>
    </row>
    <row r="11" spans="1:12" ht="26.1" customHeight="1" x14ac:dyDescent="0.3">
      <c r="B11" s="113" t="str">
        <f>CONCATENATE(C10," ","م")</f>
        <v>٢٠٢٥ - ٢٠٢٦ م</v>
      </c>
      <c r="C11" s="126" t="s">
        <v>275</v>
      </c>
      <c r="D11" s="126"/>
      <c r="E11" s="124"/>
      <c r="F11" s="59" t="s">
        <v>142</v>
      </c>
      <c r="G11" s="118"/>
    </row>
    <row r="12" spans="1:12" ht="6.6" customHeight="1" x14ac:dyDescent="0.3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4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">
      <c r="C15" s="127"/>
      <c r="D15" s="127"/>
      <c r="E15" s="127"/>
      <c r="F15" s="127"/>
      <c r="G15" s="127"/>
    </row>
    <row r="16" spans="1:12" ht="21" x14ac:dyDescent="0.4">
      <c r="C16" s="123" t="s">
        <v>272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5" customHeight="1" x14ac:dyDescent="0.3">
      <c r="C17" s="123"/>
      <c r="D17" s="123"/>
      <c r="E17" s="124"/>
      <c r="F17" s="59" t="s">
        <v>148</v>
      </c>
      <c r="G17" s="118"/>
    </row>
    <row r="18" spans="3:12" ht="6" customHeight="1" x14ac:dyDescent="0.4">
      <c r="C18" s="129"/>
      <c r="D18" s="129"/>
      <c r="E18" s="129"/>
      <c r="F18" s="129"/>
      <c r="G18" s="129"/>
    </row>
    <row r="19" spans="3:12" ht="21" x14ac:dyDescent="0.4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5" customHeight="1" x14ac:dyDescent="0.3">
      <c r="C20" s="123"/>
      <c r="D20" s="123"/>
      <c r="E20" s="124"/>
      <c r="F20" s="57" t="s">
        <v>149</v>
      </c>
      <c r="G20" s="118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7" sqref="B7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/>
      <c r="C18" s="116"/>
      <c r="D18" s="117" t="s">
        <v>81</v>
      </c>
    </row>
    <row r="19" spans="1:4" ht="18" customHeight="1" x14ac:dyDescent="0.3">
      <c r="A19" s="8">
        <v>18</v>
      </c>
      <c r="B19" s="115"/>
      <c r="C19" s="116"/>
      <c r="D19" s="117" t="s">
        <v>81</v>
      </c>
    </row>
    <row r="20" spans="1:4" ht="18" customHeight="1" x14ac:dyDescent="0.3">
      <c r="A20" s="8">
        <v>19</v>
      </c>
      <c r="B20" s="115"/>
      <c r="C20" s="116"/>
      <c r="D20" s="117" t="s">
        <v>81</v>
      </c>
    </row>
    <row r="21" spans="1:4" ht="18" customHeight="1" x14ac:dyDescent="0.3">
      <c r="A21" s="8">
        <v>20</v>
      </c>
      <c r="B21" s="115"/>
      <c r="C21" s="116"/>
      <c r="D21" s="117" t="s">
        <v>81</v>
      </c>
    </row>
    <row r="22" spans="1:4" ht="18" customHeight="1" x14ac:dyDescent="0.3">
      <c r="A22" s="8">
        <v>21</v>
      </c>
      <c r="B22" s="115"/>
      <c r="C22" s="116"/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ALIFIA NAZWA FIKA KHOIRI</v>
      </c>
      <c r="C2" s="11" t="str">
        <f>'Data Siswa'!C2</f>
        <v>536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ALYSKA ANANDA KURNIA</v>
      </c>
      <c r="C3" s="11" t="str">
        <f>'Data Siswa'!C3</f>
        <v>537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DESI PUTRI SARI GUNAWAN</v>
      </c>
      <c r="C4" s="11" t="str">
        <f>'Data Siswa'!C4</f>
        <v>538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DESPITA MAHARANI</v>
      </c>
      <c r="C5" s="11" t="str">
        <f>'Data Siswa'!C5</f>
        <v>539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DINDA SYAFANA MAULIDA</v>
      </c>
      <c r="C6" s="11" t="str">
        <f>'Data Siswa'!C6</f>
        <v>540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NAJLAA KIRANA AZZAHRA</v>
      </c>
      <c r="C7" s="11" t="str">
        <f>'Data Siswa'!C7</f>
        <v>541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NIDAUL HASANAH</v>
      </c>
      <c r="C8" s="11" t="str">
        <f>'Data Siswa'!C8</f>
        <v>542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NUFUS AGNA MURSYIDAH</v>
      </c>
      <c r="C9" s="11" t="str">
        <f>'Data Siswa'!C9</f>
        <v>543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NUR AMELIA NAZWA</v>
      </c>
      <c r="C10" s="11" t="str">
        <f>'Data Siswa'!C10</f>
        <v>544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PUTRI ARAFAH OKTAVIA</v>
      </c>
      <c r="C11" s="11" t="str">
        <f>'Data Siswa'!C11</f>
        <v>545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PUTRI SALSABILA AULIANI</v>
      </c>
      <c r="C12" s="11" t="str">
        <f>'Data Siswa'!C12</f>
        <v>546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RACHEL MARSYA MAULIDA</v>
      </c>
      <c r="C13" s="11" t="str">
        <f>'Data Siswa'!C13</f>
        <v>547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RAISA NUR LATIFAH</v>
      </c>
      <c r="C14" s="11" t="str">
        <f>'Data Siswa'!C14</f>
        <v>548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SITI SALWA SEPTIANI</v>
      </c>
      <c r="C15" s="11" t="str">
        <f>'Data Siswa'!C15</f>
        <v>549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SITI THALITA AZMY</v>
      </c>
      <c r="C16" s="11" t="str">
        <f>'Data Siswa'!C16</f>
        <v>550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SYAFA MAULIDA NURJAUZA</v>
      </c>
      <c r="C17" s="11" t="str">
        <f>'Data Siswa'!C17</f>
        <v>551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>
        <f>'Data Siswa'!B18</f>
        <v>0</v>
      </c>
      <c r="C18" s="11">
        <f>'Data Siswa'!C18</f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5" sqref="Y5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.05" customHeight="1" x14ac:dyDescent="0.3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6" x14ac:dyDescent="0.3">
      <c r="A4" s="75">
        <f>'Data Siswa'!A2</f>
        <v>1</v>
      </c>
      <c r="B4" s="82" t="str">
        <f>'Data Siswa'!B2</f>
        <v>ALIFIA NAZWA FIKA KHOIRI</v>
      </c>
      <c r="C4" s="75" t="str">
        <f>'Data Siswa'!C2</f>
        <v>536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منقولة",IF(AND(W4&gt;4.5,W4&lt;=5.5),"منقولة مؤقت",IF(W4&gt;5.5,"منقولة")))</f>
        <v>#DIV/0!</v>
      </c>
    </row>
    <row r="5" spans="1:25" ht="15.6" x14ac:dyDescent="0.3">
      <c r="A5" s="75">
        <f>'Data Siswa'!A3</f>
        <v>2</v>
      </c>
      <c r="B5" s="83" t="str">
        <f>'Data Siswa'!B3</f>
        <v>ALYSKA ANANDA KURNIA</v>
      </c>
      <c r="C5" s="75" t="str">
        <f>'Data Siswa'!C3</f>
        <v>537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75">
        <f>'Data Siswa'!A4</f>
        <v>3</v>
      </c>
      <c r="B6" s="82" t="str">
        <f>'Data Siswa'!B4</f>
        <v>DESI PUTRI SARI GUNAWAN</v>
      </c>
      <c r="C6" s="75" t="str">
        <f>'Data Siswa'!C4</f>
        <v>538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DESPITA MAHARANI</v>
      </c>
      <c r="C7" s="75" t="str">
        <f>'Data Siswa'!C5</f>
        <v>539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DINDA SYAFANA MAULIDA</v>
      </c>
      <c r="C8" s="75" t="str">
        <f>'Data Siswa'!C6</f>
        <v>540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NAJLAA KIRANA AZZAHRA</v>
      </c>
      <c r="C9" s="75" t="str">
        <f>'Data Siswa'!C7</f>
        <v>541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NIDAUL HASANAH</v>
      </c>
      <c r="C10" s="75" t="str">
        <f>'Data Siswa'!C8</f>
        <v>542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NUFUS AGNA MURSYIDAH</v>
      </c>
      <c r="C11" s="75" t="str">
        <f>'Data Siswa'!C9</f>
        <v>543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NUR AMELIA NAZWA</v>
      </c>
      <c r="C12" s="75" t="str">
        <f>'Data Siswa'!C10</f>
        <v>544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PUTRI ARAFAH OKTAVIA</v>
      </c>
      <c r="C13" s="75" t="str">
        <f>'Data Siswa'!C11</f>
        <v>545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PUTRI SALSABILA AULIANI</v>
      </c>
      <c r="C14" s="75" t="str">
        <f>'Data Siswa'!C12</f>
        <v>546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RACHEL MARSYA MAULIDA</v>
      </c>
      <c r="C15" s="75" t="str">
        <f>'Data Siswa'!C13</f>
        <v>547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RAISA NUR LATIFAH</v>
      </c>
      <c r="C16" s="75" t="str">
        <f>'Data Siswa'!C14</f>
        <v>548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SITI SALWA SEPTIANI</v>
      </c>
      <c r="C17" s="75" t="str">
        <f>'Data Siswa'!C15</f>
        <v>549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SITI THALITA AZMY</v>
      </c>
      <c r="C18" s="75" t="str">
        <f>'Data Siswa'!C16</f>
        <v>550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SYAFA MAULIDA NURJAUZA</v>
      </c>
      <c r="C19" s="75" t="str">
        <f>'Data Siswa'!C17</f>
        <v>551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>
        <f>'Data Siswa'!B18</f>
        <v>0</v>
      </c>
      <c r="C20" s="75">
        <f>'Data Siswa'!C18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CoPAJTBxIJFdyt6aTKt0t1IbFGI94EH+8Jg+x0VsbdamnBg4h6xDw5Y1TiTkIULmL6f1he5pq8+kHJfTtoLDbQ==" saltValue="icpGzcZC2XGRpJAYdlA7h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ALIFIA NAZWA FIKA KHOIRI</v>
      </c>
      <c r="C4" s="11" t="str">
        <f>'Data Siswa'!C2</f>
        <v>536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ALYSKA ANANDA KURNIA</v>
      </c>
      <c r="C5" s="11" t="str">
        <f>'Data Siswa'!C3</f>
        <v>537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DESI PUTRI SARI GUNAWAN</v>
      </c>
      <c r="C6" s="11" t="str">
        <f>'Data Siswa'!C4</f>
        <v>538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DESPITA MAHARANI</v>
      </c>
      <c r="C7" s="11" t="str">
        <f>'Data Siswa'!C5</f>
        <v>539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DINDA SYAFANA MAULIDA</v>
      </c>
      <c r="C8" s="11" t="str">
        <f>'Data Siswa'!C6</f>
        <v>540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NAJLAA KIRANA AZZAHRA</v>
      </c>
      <c r="C9" s="11" t="str">
        <f>'Data Siswa'!C7</f>
        <v>541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NIDAUL HASANAH</v>
      </c>
      <c r="C10" s="11" t="str">
        <f>'Data Siswa'!C8</f>
        <v>542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NUFUS AGNA MURSYIDAH</v>
      </c>
      <c r="C11" s="11" t="str">
        <f>'Data Siswa'!C9</f>
        <v>543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NUR AMELIA NAZWA</v>
      </c>
      <c r="C12" s="11" t="str">
        <f>'Data Siswa'!C10</f>
        <v>544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PUTRI ARAFAH OKTAVIA</v>
      </c>
      <c r="C13" s="11" t="str">
        <f>'Data Siswa'!C11</f>
        <v>545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PUTRI SALSABILA AULIANI</v>
      </c>
      <c r="C14" s="11" t="str">
        <f>'Data Siswa'!C12</f>
        <v>546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RACHEL MARSYA MAULIDA</v>
      </c>
      <c r="C15" s="11" t="str">
        <f>'Data Siswa'!C13</f>
        <v>547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RAISA NUR LATIFAH</v>
      </c>
      <c r="C16" s="11" t="str">
        <f>'Data Siswa'!C14</f>
        <v>548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SITI SALWA SEPTIANI</v>
      </c>
      <c r="C17" s="11" t="str">
        <f>'Data Siswa'!C15</f>
        <v>549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SITI THALITA AZMY</v>
      </c>
      <c r="C18" s="11" t="str">
        <f>'Data Siswa'!C16</f>
        <v>550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SYAFA MAULIDA NURJAUZA</v>
      </c>
      <c r="C19" s="11" t="str">
        <f>'Data Siswa'!C17</f>
        <v>551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>
        <f>'Data Siswa'!B18</f>
        <v>0</v>
      </c>
      <c r="C20" s="11">
        <f>'Data Siswa'!C18</f>
        <v>0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94" zoomScaleNormal="70" zoomScalePageLayoutView="94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7" t="str">
        <f>VLOOKUP($U$8,'Nilai Tahriri'!$A$2:$X$41,2,FALSE)&amp;" ( "&amp;VLOOKUP($U$8,'Data Siswa'!$A$2:$D$41,3,FALSE)&amp;" )"</f>
        <v>ALIFIA NAZWA FIKA KHOIRI ( 536 )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5" customHeight="1" x14ac:dyDescent="0.3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الثاني</v>
      </c>
      <c r="M3" s="271" t="str">
        <f>Biodata!$B$4</f>
        <v>الصف  : الثاني ب للبنات</v>
      </c>
      <c r="N3" s="271"/>
      <c r="O3" s="273" t="str">
        <f>(VLOOKUP($U$8,'Data Siswa'!$A$2:$D$41,4,FALSE))</f>
        <v xml:space="preserve"> </v>
      </c>
      <c r="P3" s="273"/>
      <c r="Q3" s="273"/>
      <c r="R3" s="275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" customHeight="1" x14ac:dyDescent="0.3">
      <c r="B46" s="205" t="str">
        <f>VLOOKUP($U$8,Akhlak!$A$4:$J$43,10,FALSE)</f>
        <v xml:space="preserve"> 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183" t="e">
        <f>VLOOKUP($U$8,'Nilai Syafahi'!$A$4:$Y$43,25,FALSE)</f>
        <v>#DIV/0!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١٩ من محرم سنة ١٤٤٨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٤٠ من يوليو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الحاج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4" zoomScaleNormal="100" zoomScalePageLayoutView="64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ب للبنات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ALIFIA NAZWA FIKA KHOIRI</v>
      </c>
      <c r="C6" s="8" t="str">
        <f>'Data Siswa'!C2</f>
        <v>536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ALYSKA ANANDA KURNIA</v>
      </c>
      <c r="C7" s="8" t="str">
        <f>'Data Siswa'!C3</f>
        <v>537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DESI PUTRI SARI GUNAWAN</v>
      </c>
      <c r="C8" s="8" t="str">
        <f>'Data Siswa'!C4</f>
        <v>538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DESPITA MAHARANI</v>
      </c>
      <c r="C9" s="8" t="str">
        <f>'Data Siswa'!C5</f>
        <v>539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DINDA SYAFANA MAULIDA</v>
      </c>
      <c r="C10" s="8" t="str">
        <f>'Data Siswa'!C6</f>
        <v>540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NAJLAA KIRANA AZZAHRA</v>
      </c>
      <c r="C11" s="8" t="str">
        <f>'Data Siswa'!C7</f>
        <v>541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NIDAUL HASANAH</v>
      </c>
      <c r="C12" s="8" t="str">
        <f>'Data Siswa'!C8</f>
        <v>542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NUFUS AGNA MURSYIDAH</v>
      </c>
      <c r="C13" s="8" t="str">
        <f>'Data Siswa'!C9</f>
        <v>543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NUR AMELIA NAZWA</v>
      </c>
      <c r="C14" s="8" t="str">
        <f>'Data Siswa'!C10</f>
        <v>544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PUTRI ARAFAH OKTAVIA</v>
      </c>
      <c r="C15" s="8" t="str">
        <f>'Data Siswa'!C11</f>
        <v>545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PUTRI SALSABILA AULIANI</v>
      </c>
      <c r="C16" s="8" t="str">
        <f>'Data Siswa'!C12</f>
        <v>546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RACHEL MARSYA MAULIDA</v>
      </c>
      <c r="C17" s="8" t="str">
        <f>'Data Siswa'!C13</f>
        <v>547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RAISA NUR LATIFAH</v>
      </c>
      <c r="C18" s="8" t="str">
        <f>'Data Siswa'!C14</f>
        <v>548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SITI SALWA SEPTIANI</v>
      </c>
      <c r="C19" s="8" t="str">
        <f>'Data Siswa'!C15</f>
        <v>549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SITI THALITA AZMY</v>
      </c>
      <c r="C20" s="8" t="str">
        <f>'Data Siswa'!C16</f>
        <v>550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SYAFA MAULIDA NURJAUZA</v>
      </c>
      <c r="C21" s="8" t="str">
        <f>'Data Siswa'!C17</f>
        <v>551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>
        <f>'Data Siswa'!B18</f>
        <v>0</v>
      </c>
      <c r="C22" s="8">
        <f>'Data Siswa'!C18</f>
        <v>0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2026-06-08T15:16:50Z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